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2"/>
  </bookViews>
  <sheets>
    <sheet name="APE_ANEXO_18A" sheetId="1" r:id="rId1"/>
    <sheet name="APE_ANEXO_18B" sheetId="2" r:id="rId2"/>
    <sheet name="APE_ANEXO_POA_18E_TIPO_DE_GASTO" sheetId="3" r:id="rId3"/>
  </sheets>
  <definedNames>
    <definedName name="_xlnm.Print_Titles" localSheetId="0">'APE_ANEXO_18A'!$1:$7</definedName>
    <definedName name="_xlnm.Print_Titles" localSheetId="1">'APE_ANEXO_18B'!$1:$8</definedName>
    <definedName name="_xlnm.Print_Titles" localSheetId="2">'APE_ANEXO_POA_18E_TIPO_DE_GASTO'!$1:$8</definedName>
  </definedNames>
  <calcPr fullCalcOnLoad="1"/>
</workbook>
</file>

<file path=xl/sharedStrings.xml><?xml version="1.0" encoding="utf-8"?>
<sst xmlns="http://schemas.openxmlformats.org/spreadsheetml/2006/main" count="705" uniqueCount="406">
  <si>
    <t>PROGRAMAS</t>
  </si>
  <si>
    <t xml:space="preserve">NÚMERO DE PROGRAMAS </t>
  </si>
  <si>
    <t>MODALIDAD</t>
  </si>
  <si>
    <t>IMPORTE AUTORIZADO</t>
  </si>
  <si>
    <t>SUBSIDIOS: SECTOR SOCIAL Y PRIVADO O ENTIDADES FEDERATIVAS Y MUNICIPIOS</t>
  </si>
  <si>
    <t>SUJETOS A REGLAS DE OPERACIÓN</t>
  </si>
  <si>
    <t>S</t>
  </si>
  <si>
    <t>Programa de Apoyo al Empleo (PAE)</t>
  </si>
  <si>
    <t>Programa de Apoyos a Pequeños Productores</t>
  </si>
  <si>
    <t>Programa Nacional de Becas</t>
  </si>
  <si>
    <t>Programa de Apoyos a la Cultura</t>
  </si>
  <si>
    <t>Programa de Atención e Integración a la Sociedad de las Personas con Discapacidad</t>
  </si>
  <si>
    <t>Programa para el Desarrollo Regional Turístico Sustentable y Pueblos Mágicos</t>
  </si>
  <si>
    <t>Programa de Fondo de Fomento Agropecuario del Estado de Campeche</t>
  </si>
  <si>
    <t>Programa de Agua Potable, Drenaje y Tratamiento</t>
  </si>
  <si>
    <t>OTROS SUBSIDIOS</t>
  </si>
  <si>
    <t>U</t>
  </si>
  <si>
    <t>Convenios Culturales</t>
  </si>
  <si>
    <t>Programa de Patrimonio Cultural</t>
  </si>
  <si>
    <t>Seguro Popular</t>
  </si>
  <si>
    <t>Programa de Rehabilitación, Construcción y equipamiento de la Infraestructura Física Educativa</t>
  </si>
  <si>
    <t>Programa de Infraestructura para el Desarrollo Socioeconómico</t>
  </si>
  <si>
    <t>Subsidio a los Municipios y Demarcaciones Territoriales del Distrito Federal y, en su caso, a las Entidades Federativas que ejerzan de manera directa o coordinada la Función de Seguridad Pública  (FORTASEG)</t>
  </si>
  <si>
    <t>Fondo para Entidades Federativas y Municipios Productores de Hidrocarburos</t>
  </si>
  <si>
    <t>DESEMPEÑO DE LAS FUNCIONES</t>
  </si>
  <si>
    <t>PRESTACIÓN DE SERVICIOS PÚBLICOS</t>
  </si>
  <si>
    <t>E</t>
  </si>
  <si>
    <t>Coordinación de las Actividades del Ejecutivo Estatal</t>
  </si>
  <si>
    <t>Seguridad y Certeza Jurídica</t>
  </si>
  <si>
    <t>Participación, Cohesión e Inclusión Social</t>
  </si>
  <si>
    <t>Equidad Escolar e Impulso Social</t>
  </si>
  <si>
    <t>Programa Estatal de Protección Integral de los Derechos de Niñas, Niños y Adolescentes</t>
  </si>
  <si>
    <t>Programa de Empleo Temporal (PET)</t>
  </si>
  <si>
    <t>Programa 3x1 para Migrantes</t>
  </si>
  <si>
    <t>Conservación del Patrimonio Documental del Estado</t>
  </si>
  <si>
    <t>Impulso Social a las Capacidades Productivas</t>
  </si>
  <si>
    <t>Programa del Emprendimiento y Desarrollo de las MIPYMES</t>
  </si>
  <si>
    <t>Programa de Productividad y Vinculación Laboral</t>
  </si>
  <si>
    <t>Programa de Justicia Laboral</t>
  </si>
  <si>
    <t>Programa de Protección, Conservación y Vigilancia de la Biodiversidad</t>
  </si>
  <si>
    <t>Programa de Impulso Forestal como Medida de Mitigación del Cambio Climático</t>
  </si>
  <si>
    <t>Coordinación y Gestión Educativa de Educación Media Superior, Técnica y Superior en el Estado</t>
  </si>
  <si>
    <t>Programa de Infraestructura Indígena</t>
  </si>
  <si>
    <t>Programa de Formación Inicial y Continua de Docentes</t>
  </si>
  <si>
    <t>Programa de Atención a Familia y Comunidad</t>
  </si>
  <si>
    <t>Programa de Educación Básica</t>
  </si>
  <si>
    <t>Servicios  de  Salud, Previsión y Atención Médica</t>
  </si>
  <si>
    <t>Prevención del Delito y Combate a la Delincuencia</t>
  </si>
  <si>
    <t>Reinserción a la Sociedad de la Población Interna y Liberada de los Centros de Reinserción Social y Centros de Internamiento del Estado</t>
  </si>
  <si>
    <t>Procuración de Justicia</t>
  </si>
  <si>
    <t>Legislar</t>
  </si>
  <si>
    <t>Fiscalizar</t>
  </si>
  <si>
    <t>Impartir Justicia</t>
  </si>
  <si>
    <t>Protección de los Derechos Humanos del Estado de Campeche</t>
  </si>
  <si>
    <t>Programa de Educación Media Superior, Superior y de Posgrado</t>
  </si>
  <si>
    <t>Programa sobre Resolución de Conflictos Suscitados entre los Usuarios de los Servicios Médicos y los Prestadores de dichos Servicios</t>
  </si>
  <si>
    <t>Desarrollo y Fortalecimiento de los Pueblos y Comunidades Indígenas</t>
  </si>
  <si>
    <t>Fortalecimiento del Sistema de Vialidad</t>
  </si>
  <si>
    <t>Educación Media Superior Tecnológica</t>
  </si>
  <si>
    <t>Capacitación para y en el Trabajo</t>
  </si>
  <si>
    <t>Educación Superior Tecnológica en el Estado de Campeche</t>
  </si>
  <si>
    <t>Educación para adultos</t>
  </si>
  <si>
    <t>Programa Estatal de Becas</t>
  </si>
  <si>
    <t>Programa de Ciencia, Tecnología e Innovación</t>
  </si>
  <si>
    <t>Programa de Atención Integral al Adulto Mayor</t>
  </si>
  <si>
    <t>Igualdad de Género</t>
  </si>
  <si>
    <t>Atención Medica de Segundo Nivel</t>
  </si>
  <si>
    <t>Programa de Salud Mental</t>
  </si>
  <si>
    <t>Programa de Atención Integral a las Adicciones</t>
  </si>
  <si>
    <t>Programa de Gestión Administrativa y Operación de Sistemas de Agua Potable</t>
  </si>
  <si>
    <t>Desarrollo Integral de Suelo y Vivienda</t>
  </si>
  <si>
    <t>Programa para el Desarrollo Municipal</t>
  </si>
  <si>
    <t>Programa para el Fortalecimiento, la Organización y el Desarrollo Social</t>
  </si>
  <si>
    <t>Producción y Transmisión de Programas de televisión con fines de orientación Social, Cultural y Cívica</t>
  </si>
  <si>
    <t>Acceso a la Justicia</t>
  </si>
  <si>
    <t>Programa de Impulso a la Juventud</t>
  </si>
  <si>
    <t>Recaudación Hacendaria</t>
  </si>
  <si>
    <t>Programa Nacional de Prevención del Delito</t>
  </si>
  <si>
    <t>Autoridad Jurisdiccional Local Especializada en Materia Electoral</t>
  </si>
  <si>
    <t>Programa de Coinversión Social</t>
  </si>
  <si>
    <t>PLANEACIÓN, SEGUIMIENTO Y EVALUACIÓN DE POLÍTICAS PÚBLICAS</t>
  </si>
  <si>
    <t>P</t>
  </si>
  <si>
    <t>Gobernabilidad Democrática</t>
  </si>
  <si>
    <t>Planeación Estatal del Desarrollo</t>
  </si>
  <si>
    <t>Desarrollo y Gestión de los Sistemas de información Estatal y Catastral</t>
  </si>
  <si>
    <t>Implementación del Sistema de Justicia Penal</t>
  </si>
  <si>
    <t>PROMOCIÓN Y FOMENTO</t>
  </si>
  <si>
    <t>F</t>
  </si>
  <si>
    <t>Programa para el Fortalecimiento de la Capacidad Productiva del Estado</t>
  </si>
  <si>
    <t>Programa de Innovación y Desarrollo Tecnológico</t>
  </si>
  <si>
    <t>Programa de Competitividad</t>
  </si>
  <si>
    <t>Programa Agrícola</t>
  </si>
  <si>
    <t>Programa de Desarrollo Pecuario</t>
  </si>
  <si>
    <t>Programa de Construcción y Rehabilitación de Infraestructura Rural</t>
  </si>
  <si>
    <t>Aprovechamiento Sustentable de la Pesca</t>
  </si>
  <si>
    <t>Acuacultura</t>
  </si>
  <si>
    <t>Fondo Nacional Emprendedor</t>
  </si>
  <si>
    <t>Programa de Fomento Cultural y Cívico</t>
  </si>
  <si>
    <t>Promoción Turística</t>
  </si>
  <si>
    <t>Programa de Desarrollo Energético Sustentable</t>
  </si>
  <si>
    <t>Desarrollo del Deporte</t>
  </si>
  <si>
    <t>Promoción del Deporte</t>
  </si>
  <si>
    <t>Programa Fondo Campeche</t>
  </si>
  <si>
    <t>Programa de Lenguas Indígenas en el Territorio Campechano</t>
  </si>
  <si>
    <t>REGULACIÓN Y SUPERVISIÓN</t>
  </si>
  <si>
    <t>G</t>
  </si>
  <si>
    <t>Programa Estatal de Transporte</t>
  </si>
  <si>
    <t>ESPECÍFICOS</t>
  </si>
  <si>
    <t>R</t>
  </si>
  <si>
    <t>Apoyo, Asesoría Técnica y Jurídica al C. Gobernador Constitucional del Estado y a las Dependencias de la Administración Pública Estatal</t>
  </si>
  <si>
    <t>Programa de Organización de Procesos Electorales</t>
  </si>
  <si>
    <t>Asistencia Privada</t>
  </si>
  <si>
    <t>Programa para Coordinar la Política de Población</t>
  </si>
  <si>
    <t>Apoyo a municipios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</si>
  <si>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</si>
  <si>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</si>
  <si>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</si>
  <si>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</si>
  <si>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</si>
  <si>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Administración Eficiente</t>
  </si>
  <si>
    <t>Administración de los Recursos Humanos, Materiales y de Servicios</t>
  </si>
  <si>
    <t>Fortalecimiento del Sistema de Seguridad Pública</t>
  </si>
  <si>
    <t>Programa de Fortalecimiento a las Capacidades Institucionales</t>
  </si>
  <si>
    <t>Control del Gasto</t>
  </si>
  <si>
    <t>Finanzas Públicas</t>
  </si>
  <si>
    <t>Innovación gubernamental, Tecnologías de la información, capacitación y desarrollo administrativo</t>
  </si>
  <si>
    <t>APOYO A LA FUNCIÓN PÚBLICA Y AL MEJORAMIENTO DE LA GESTIÓN</t>
  </si>
  <si>
    <t>O</t>
  </si>
  <si>
    <t>Programa de Transparencia y acceso a la información Pública del Estado de Campeche</t>
  </si>
  <si>
    <t>Fiscalización de los recursos públicos ejercidos conforme a la normatividad y legislación aplicable</t>
  </si>
  <si>
    <t>Participación Ciudadana</t>
  </si>
  <si>
    <t>Evaluación de la Gestión Pública</t>
  </si>
  <si>
    <t>Responsabilidades Administrativas</t>
  </si>
  <si>
    <t>COMPROMISOS</t>
  </si>
  <si>
    <t>DESASTRES NATURALES</t>
  </si>
  <si>
    <t>N</t>
  </si>
  <si>
    <t>Fondo para la Prevención de Desastres Naturales</t>
  </si>
  <si>
    <t>Fortalecimiento a la Prevención de Desastres Naturales y Protección Civil</t>
  </si>
  <si>
    <t>OBLIGACIONES</t>
  </si>
  <si>
    <t>PENSIONES Y JUBILACIONES</t>
  </si>
  <si>
    <t>J</t>
  </si>
  <si>
    <t>Jubilados y pensionados del Estado de Campeche</t>
  </si>
  <si>
    <t>PROGRAMAS DE GASTO FEDERALIZADO</t>
  </si>
  <si>
    <t>GASTO FEDERALIZADO</t>
  </si>
  <si>
    <t>I</t>
  </si>
  <si>
    <t>Fondo de Aportaciones para el Fortalecimiento de las Entidades Federativas (FAFEF)</t>
  </si>
  <si>
    <t>Fondo de Aportaciones para la Nómina Educativa y Gasto Operativo (FONE)</t>
  </si>
  <si>
    <t>Fondo de Aportaciones para la Seguridad Pública (FASP)</t>
  </si>
  <si>
    <t>Fondo de Aportaciones Múltiples (FAM)</t>
  </si>
  <si>
    <t>Fondo de Aportaciones para la Educación Tecnológica y de Adultos (FAETA)</t>
  </si>
  <si>
    <t>Programa de Apoyo Alimentario</t>
  </si>
  <si>
    <t>Fondo de Aportaciones para los Servicios de Salud (FASSA)</t>
  </si>
  <si>
    <t>Fondo de Aportaciones para la Infraestructura Social Estatal (FISE)</t>
  </si>
  <si>
    <t>Fondo de Aportaciones para Infraestructura Social Municipal (FAISM)</t>
  </si>
  <si>
    <t>Fondo de Aportaciones para el Fortalecimiento de Municipios (FORTAMUN)</t>
  </si>
  <si>
    <t>Fondo para la Zona Federal Marítimo Terrestre (ZOFEMAT)</t>
  </si>
  <si>
    <t>PARTICIPACIONES A ENTIDADES FEDERATIVAS Y MUNICIPIOS</t>
  </si>
  <si>
    <t>C</t>
  </si>
  <si>
    <t>Participaciones a municipios</t>
  </si>
  <si>
    <t>ADEUDOS DE EJERCICIOS FISCALES ANTERIORES</t>
  </si>
  <si>
    <t>H</t>
  </si>
  <si>
    <t>ADEFAS</t>
  </si>
  <si>
    <t>TOTAL PRESUPUESTO DE EGRESOS</t>
  </si>
  <si>
    <t>ANEXO 18.A
PRESUPUESTO DE EGRESOS PARA EL AÑO 2017
PRESUPUESTO POR PROGRAMAS PRESUPUESTARIOS PARA RESULTADOS
CLASIFICACIÓN PROGRAMÁTICA</t>
  </si>
  <si>
    <r>
      <t>Coordinación de las Actividades del Ejecutivo Estatal</t>
    </r>
    <r>
      <rPr>
        <b/>
        <sz val="11"/>
        <color indexed="8"/>
        <rFont val="Arial"/>
        <family val="2"/>
      </rPr>
      <t>*</t>
    </r>
  </si>
  <si>
    <r>
      <t>Programa Estatal de Protección Integral de los Derechos de Niñas, Niños y Adolescentes</t>
    </r>
    <r>
      <rPr>
        <b/>
        <sz val="11"/>
        <color indexed="8"/>
        <rFont val="Arial"/>
        <family val="2"/>
      </rPr>
      <t>*</t>
    </r>
  </si>
  <si>
    <r>
      <t>Programa del Emprendimiento y Desarrollo de las MIPYMES</t>
    </r>
    <r>
      <rPr>
        <b/>
        <sz val="11"/>
        <color indexed="8"/>
        <rFont val="Arial"/>
        <family val="2"/>
      </rPr>
      <t>*</t>
    </r>
  </si>
  <si>
    <r>
      <t>Convenios Culturales</t>
    </r>
    <r>
      <rPr>
        <b/>
        <sz val="11"/>
        <color indexed="8"/>
        <rFont val="Arial"/>
        <family val="2"/>
      </rPr>
      <t>*</t>
    </r>
  </si>
  <si>
    <r>
      <t>Programa de Patrimonio Cultural</t>
    </r>
    <r>
      <rPr>
        <b/>
        <sz val="11"/>
        <color indexed="8"/>
        <rFont val="Arial"/>
        <family val="2"/>
      </rPr>
      <t>*</t>
    </r>
  </si>
  <si>
    <r>
      <t>Programa de Rehabilitación, Construcción y equipamiento de la Infraestructura Física Educativa</t>
    </r>
    <r>
      <rPr>
        <b/>
        <sz val="11"/>
        <color indexed="8"/>
        <rFont val="Arial"/>
        <family val="2"/>
      </rPr>
      <t>*</t>
    </r>
  </si>
  <si>
    <r>
      <t>Programa de Atención e Integración a la Sociedad de las Personas con Discapacidad</t>
    </r>
    <r>
      <rPr>
        <b/>
        <sz val="11"/>
        <color indexed="8"/>
        <rFont val="Arial"/>
        <family val="2"/>
      </rPr>
      <t>*</t>
    </r>
  </si>
  <si>
    <r>
      <t>Programa para el Desarrollo Regional Turístico Sustentable y Pueblos Mágicos</t>
    </r>
    <r>
      <rPr>
        <b/>
        <sz val="11"/>
        <color indexed="8"/>
        <rFont val="Arial"/>
        <family val="2"/>
      </rPr>
      <t>*</t>
    </r>
  </si>
  <si>
    <r>
      <t>Programa de Fondo de Fomento Agropecuario del Estado de Campeche</t>
    </r>
    <r>
      <rPr>
        <b/>
        <sz val="11"/>
        <color indexed="8"/>
        <rFont val="Arial"/>
        <family val="2"/>
      </rPr>
      <t>*</t>
    </r>
  </si>
  <si>
    <r>
      <t>Programa de Infraestructura para el Desarrollo Socioeconómico</t>
    </r>
    <r>
      <rPr>
        <b/>
        <sz val="11"/>
        <color indexed="8"/>
        <rFont val="Arial"/>
        <family val="2"/>
      </rPr>
      <t>*</t>
    </r>
  </si>
  <si>
    <r>
      <t>Recaudación Hacendaria</t>
    </r>
    <r>
      <rPr>
        <b/>
        <sz val="11"/>
        <color indexed="8"/>
        <rFont val="Arial"/>
        <family val="2"/>
      </rPr>
      <t>*</t>
    </r>
  </si>
  <si>
    <r>
      <t>Fondo para Entidades Federativas y Municipios Productores de Hidrocarburos</t>
    </r>
    <r>
      <rPr>
        <b/>
        <sz val="11"/>
        <color indexed="8"/>
        <rFont val="Arial"/>
        <family val="2"/>
      </rPr>
      <t>*</t>
    </r>
  </si>
  <si>
    <t>*PROGRAMA CONSIDERADO EN DOS O MÁS EJES DEL PED.</t>
  </si>
  <si>
    <t>231</t>
  </si>
  <si>
    <t>230</t>
  </si>
  <si>
    <t>203</t>
  </si>
  <si>
    <t>199</t>
  </si>
  <si>
    <t>193</t>
  </si>
  <si>
    <t>191</t>
  </si>
  <si>
    <t>190</t>
  </si>
  <si>
    <t>188</t>
  </si>
  <si>
    <t>186</t>
  </si>
  <si>
    <t>185</t>
  </si>
  <si>
    <t>184</t>
  </si>
  <si>
    <t>182</t>
  </si>
  <si>
    <t>181</t>
  </si>
  <si>
    <t>180</t>
  </si>
  <si>
    <t>179</t>
  </si>
  <si>
    <t>177</t>
  </si>
  <si>
    <t>176</t>
  </si>
  <si>
    <t>175</t>
  </si>
  <si>
    <t>174</t>
  </si>
  <si>
    <t>173</t>
  </si>
  <si>
    <t>168</t>
  </si>
  <si>
    <t>167</t>
  </si>
  <si>
    <t>166</t>
  </si>
  <si>
    <t>160</t>
  </si>
  <si>
    <t>156</t>
  </si>
  <si>
    <t>155</t>
  </si>
  <si>
    <t>152</t>
  </si>
  <si>
    <t>150</t>
  </si>
  <si>
    <t>149</t>
  </si>
  <si>
    <t>148</t>
  </si>
  <si>
    <t>147</t>
  </si>
  <si>
    <t>146</t>
  </si>
  <si>
    <t>145</t>
  </si>
  <si>
    <t>144</t>
  </si>
  <si>
    <t>143</t>
  </si>
  <si>
    <t>142</t>
  </si>
  <si>
    <t>136</t>
  </si>
  <si>
    <t>135</t>
  </si>
  <si>
    <t>132</t>
  </si>
  <si>
    <t>130</t>
  </si>
  <si>
    <t>129</t>
  </si>
  <si>
    <t>128</t>
  </si>
  <si>
    <t>127</t>
  </si>
  <si>
    <t>126</t>
  </si>
  <si>
    <t>124</t>
  </si>
  <si>
    <t>123</t>
  </si>
  <si>
    <t>122</t>
  </si>
  <si>
    <t>121</t>
  </si>
  <si>
    <t>117</t>
  </si>
  <si>
    <t>116</t>
  </si>
  <si>
    <t>114</t>
  </si>
  <si>
    <t>113</t>
  </si>
  <si>
    <t>110</t>
  </si>
  <si>
    <t>109</t>
  </si>
  <si>
    <t>107</t>
  </si>
  <si>
    <t>105</t>
  </si>
  <si>
    <t>104</t>
  </si>
  <si>
    <t>103</t>
  </si>
  <si>
    <t>101</t>
  </si>
  <si>
    <t>100</t>
  </si>
  <si>
    <t>098</t>
  </si>
  <si>
    <t>097</t>
  </si>
  <si>
    <t>096</t>
  </si>
  <si>
    <t>095</t>
  </si>
  <si>
    <t>094</t>
  </si>
  <si>
    <t>088</t>
  </si>
  <si>
    <t>087</t>
  </si>
  <si>
    <t>086</t>
  </si>
  <si>
    <t>085</t>
  </si>
  <si>
    <t>084</t>
  </si>
  <si>
    <t>083</t>
  </si>
  <si>
    <t>082</t>
  </si>
  <si>
    <t>081</t>
  </si>
  <si>
    <t>080</t>
  </si>
  <si>
    <t>079</t>
  </si>
  <si>
    <t>078</t>
  </si>
  <si>
    <t>077</t>
  </si>
  <si>
    <t>076</t>
  </si>
  <si>
    <t>075</t>
  </si>
  <si>
    <t>074</t>
  </si>
  <si>
    <t>070</t>
  </si>
  <si>
    <t>066</t>
  </si>
  <si>
    <t>062</t>
  </si>
  <si>
    <t>061</t>
  </si>
  <si>
    <t>060</t>
  </si>
  <si>
    <t>059</t>
  </si>
  <si>
    <t>042</t>
  </si>
  <si>
    <t>041</t>
  </si>
  <si>
    <t>040</t>
  </si>
  <si>
    <t>038</t>
  </si>
  <si>
    <t>036</t>
  </si>
  <si>
    <t>035</t>
  </si>
  <si>
    <t>034</t>
  </si>
  <si>
    <t>033</t>
  </si>
  <si>
    <t>032</t>
  </si>
  <si>
    <t>031</t>
  </si>
  <si>
    <t>030</t>
  </si>
  <si>
    <t>028</t>
  </si>
  <si>
    <t>027</t>
  </si>
  <si>
    <t>026</t>
  </si>
  <si>
    <t>025</t>
  </si>
  <si>
    <t>024</t>
  </si>
  <si>
    <t>023</t>
  </si>
  <si>
    <t>022</t>
  </si>
  <si>
    <t>021</t>
  </si>
  <si>
    <t>019</t>
  </si>
  <si>
    <t>016</t>
  </si>
  <si>
    <t>015</t>
  </si>
  <si>
    <t>014</t>
  </si>
  <si>
    <t>013</t>
  </si>
  <si>
    <t>012</t>
  </si>
  <si>
    <t>011</t>
  </si>
  <si>
    <t>010</t>
  </si>
  <si>
    <t>009</t>
  </si>
  <si>
    <t>008</t>
  </si>
  <si>
    <t>007</t>
  </si>
  <si>
    <t>006</t>
  </si>
  <si>
    <t>005</t>
  </si>
  <si>
    <t>004</t>
  </si>
  <si>
    <t>003</t>
  </si>
  <si>
    <t>002</t>
  </si>
  <si>
    <t>001</t>
  </si>
  <si>
    <t>MONTO TOTAL AUTORIZADO</t>
  </si>
  <si>
    <t>FEDERAL</t>
  </si>
  <si>
    <t>ESTATAL</t>
  </si>
  <si>
    <t>PROGRAMA PRESUPUESTARIO</t>
  </si>
  <si>
    <t>NÚMERO CONSE-CUTIVO</t>
  </si>
  <si>
    <t>ANEXO 18.B
PRESUPUESTO DE EGRESOS PARA EL AÑO 2017
PRESUPUESTO POR PROGRAMAS PRESUPUESTARIOS Y FUENTE DE FINANCIAMIENTO</t>
  </si>
  <si>
    <t>TOTAL PRESUPUESTO DE EGRESOS EN PROGRAMAS ESTRATÉGICOS</t>
  </si>
  <si>
    <t>PARTICIPACIONES Y TRANSFERENCIAS A MUNICIPIOS</t>
  </si>
  <si>
    <t>TOTAL PARTICIPACIONES Y TRANSFERENCIAS A MUNICIPIOS</t>
  </si>
  <si>
    <t>Fideicomiso Fondo de Fomento Agropecuario del Estado de Campeche (FOFAECAM)</t>
  </si>
  <si>
    <t>Fideicomiso de Inversión del Impuesto del 2% Sobre Nómina</t>
  </si>
  <si>
    <t>Fideicomiso Fondo Campeche</t>
  </si>
  <si>
    <t>TOTAL FIDEICOMISOS PÚBLICOS</t>
  </si>
  <si>
    <t>Instituto de Lenguas Indígenas del Estado de Campeche</t>
  </si>
  <si>
    <t>Instituto de Acceso a la Justicia del Estado de Campeche (INDAJUCAM)</t>
  </si>
  <si>
    <t>Instituto de Seguridad y Servicios Sociales de los Trabajadores del Estado de Campeche (ISSSTECAM)</t>
  </si>
  <si>
    <t>Instituto de Información Estadística, Geográfica y Catastral del Estado de Campeche (INFOCAM)</t>
  </si>
  <si>
    <t>Sistema de Televisión y Radio de Campeche (TRC)</t>
  </si>
  <si>
    <t>Instituto de Desarrollo y Formación Social (INDEFOS)</t>
  </si>
  <si>
    <t>Comisión Estatal de Desarrollo de Suelo y Vivienda (CODESVI)</t>
  </si>
  <si>
    <t>Promotora para la Conservación y Desarrollo Sustentable del Estado de Campeche</t>
  </si>
  <si>
    <t>Comisión de Agua Potable y Alcantarillado del Estado de Campeche (CAPAE)</t>
  </si>
  <si>
    <t>Sistema de Atención a Niños, Niñas y Adolescentes Farmacodependientes del Estado de Campeche "Vida Nueva" (SANNAFARM)</t>
  </si>
  <si>
    <t>Régimen Estatal de Protección Social en Salud en Campeche (REPSS)</t>
  </si>
  <si>
    <t>Instituto de Servicios Descentralizados de Salud Pública del Estado de Campeche (INDESALUD)</t>
  </si>
  <si>
    <t>Hospital Psiquiátrico de Campeche</t>
  </si>
  <si>
    <t>Hospital "Dr. Manuel Campos"</t>
  </si>
  <si>
    <t>Instituto de la Juventud del Estado de Campeche (INJUCAM)</t>
  </si>
  <si>
    <t>Instituto de la Mujer del Estado de Campeche</t>
  </si>
  <si>
    <t>Instituto del Deporte del Estado de Campeche (INDECAM)</t>
  </si>
  <si>
    <t>Sistema para el Desarrollo Integral de la Familia del Estado de Campeche (DIF)</t>
  </si>
  <si>
    <t>Instituto Estatal para el Fomento de las Actividades Artesanales en Campeche (INEFAAC)</t>
  </si>
  <si>
    <t>Promotora de Eventos Artísticos, Culturales y de Convenciones del Estado de Campeche (PROEVENTOS)</t>
  </si>
  <si>
    <t>Instituto de la Infraestructura Física Educativa del Estado de Campeche (INIFEEC)</t>
  </si>
  <si>
    <t>Consejo Estatal de Investigación Científica y Desarrollo Tecnológico (COESICYDET)</t>
  </si>
  <si>
    <t>Fundación Pablo García</t>
  </si>
  <si>
    <t>Instituto Campechano</t>
  </si>
  <si>
    <t>Universidad Autónoma del Carmen (UNACAR)</t>
  </si>
  <si>
    <t>Universidad Autónoma de Campeche (UAC)</t>
  </si>
  <si>
    <t>Universidad Tecnológica de Calakmul</t>
  </si>
  <si>
    <t>Instituto Tecnológico Superior de Hopelchén</t>
  </si>
  <si>
    <t>Universidad Tecnológica de Candelaria (UTECAN)</t>
  </si>
  <si>
    <t>Instituto Tecnológico Superior de Champotón</t>
  </si>
  <si>
    <t>Instituto Tecnológico Superior de Escárcega</t>
  </si>
  <si>
    <t>Instituto Tecnológico Superior de Calkiní en el Estado de Campeche (ITESCAM)</t>
  </si>
  <si>
    <t>Instituto Estatal de la Educación para los Adultos del Estado de Campeche (IEEA)</t>
  </si>
  <si>
    <t>Colegio de Educación Profesional Técnica del Estado de Campeche (CONALEP)</t>
  </si>
  <si>
    <t>Universidad Tecnológica de Campeche (UTCAM)</t>
  </si>
  <si>
    <t>Colegio de Bachilleres del Estado de Campeche (COBACAM)</t>
  </si>
  <si>
    <t>Instituto de Capacitación para el Trabajo del Estado de Campeche (ICATCAM)</t>
  </si>
  <si>
    <t>Colegio de Estudios Científicos y Tecnológicos del Estado de Campeche (CECYTEC)</t>
  </si>
  <si>
    <t>TOTAL ORGANISMOS PÚBLICOS DESCENTRALIZADOS</t>
  </si>
  <si>
    <t>Tribunal Electoral del Estado de Campeche</t>
  </si>
  <si>
    <t>Comisión de Transparencia y Acceso a la Información Pública del Estado de Campeche (COTAIPEC)</t>
  </si>
  <si>
    <t>Comisión de Derechos Humanos del Estado de Campeche</t>
  </si>
  <si>
    <t>Instituto Electoral del Estado de Campeche (IEEC)</t>
  </si>
  <si>
    <t>TOTAL ÓRGANOS AUTÓNOMOS</t>
  </si>
  <si>
    <t>Poder Judicial</t>
  </si>
  <si>
    <t>Poder Legislativo</t>
  </si>
  <si>
    <t>DEUDA PÚBLICA</t>
  </si>
  <si>
    <t>FISCALÍA GENERAL DEL ESTADO</t>
  </si>
  <si>
    <t>CONSEJERÍA JURÍDICA</t>
  </si>
  <si>
    <t>SECRETARÍA DE PROTECCIÓN CIVIL</t>
  </si>
  <si>
    <t>Patronato para la Reincorporación Social por el Empleo del Estado de Campeche</t>
  </si>
  <si>
    <t>Coordinación General de Seguridad Pública, Vialidad y Transporte (CGSPVyT)</t>
  </si>
  <si>
    <t>Órganos Administrativos Desconcentrados</t>
  </si>
  <si>
    <t>SECRETARÍA DE SEGURIDAD PÚBLICA</t>
  </si>
  <si>
    <t>SECRETARÍA DE TRABAJO Y PREVISIÓN SOCIAL</t>
  </si>
  <si>
    <t>SECRETARÍA DE TURISMO</t>
  </si>
  <si>
    <t>SECRETARÍA DE DESARROLLO URBANO, OBRAS PÚBLICAS E INFRAESTRUCTURA</t>
  </si>
  <si>
    <t>SECRETARÍA DE MEDIO AMBIENTE Y RECURSOS NATURALES</t>
  </si>
  <si>
    <t>SECRETARÍA DE PESCA Y ACUACULTURA</t>
  </si>
  <si>
    <t>SECRETARÍA DE DESARROLLO RURAL</t>
  </si>
  <si>
    <t>Instituto para el Desarrollo de la Micro, Pequeña y Mediana Empresa</t>
  </si>
  <si>
    <t>Comisión de Mejora Regulatoria del Estado de Campeche</t>
  </si>
  <si>
    <t>Promotora de Productos y Servicios de Campeche (ProCampeche)</t>
  </si>
  <si>
    <t>Instituto Campechano del Emprendedor(ICEM)</t>
  </si>
  <si>
    <t>SECRETARÍA DE DESARROLLO ECONÓMICO</t>
  </si>
  <si>
    <t>SECRETARÍA DE DESARROLLO ENERGÉTICO SUSTENTABLE</t>
  </si>
  <si>
    <t>Junta Estatal de Asistencia Privada</t>
  </si>
  <si>
    <t>Comisión para el Desarrollo de los Pueblos Indígenas del Estado de Campeche</t>
  </si>
  <si>
    <t>SECRETARÍA DE DESARROLLO SOCIAL Y HUMANO</t>
  </si>
  <si>
    <t>Administración de la Beneficencia Pública</t>
  </si>
  <si>
    <t>Comisión de Arbitraje Médico del Estado de Campeche</t>
  </si>
  <si>
    <t>SECRETARÍA DE SALUD</t>
  </si>
  <si>
    <t>SECRETARÍA DE CULTURA</t>
  </si>
  <si>
    <t>SECRETARÍA DE EDUCACIÓN</t>
  </si>
  <si>
    <t>SECRETARÍA DE PLANEACIÓN</t>
  </si>
  <si>
    <t>SECRETARÍA DE LA CONTRALORÍA</t>
  </si>
  <si>
    <t>SECRETARÍA DE ADMINISTRACIÓN E INNOVACIÓN GUBERNAMENTAL</t>
  </si>
  <si>
    <t>Servicios de Administración Fiscal</t>
  </si>
  <si>
    <t>SECRETARÍA DE FINANZAS</t>
  </si>
  <si>
    <t>Secretaría Técnica  del Consejo para la Implementación del Sistema de Justicia Penal en el Estado de Campeche (CISJUPE)</t>
  </si>
  <si>
    <t>Secretaría Ejecutiva del Sistema Estatal de Protección Integral de los Derechos de Niñas, Niños y Adolescentes</t>
  </si>
  <si>
    <t>Archivo General del Estado de Campeche</t>
  </si>
  <si>
    <t>Instituto Estatal del Transporte del Estado de Campeche</t>
  </si>
  <si>
    <t>Consejo Estatal de Seguridad Pública en el Estado de Campeche (CESP)</t>
  </si>
  <si>
    <t>Consejo Estatal de Población de Campeche (COESPO)</t>
  </si>
  <si>
    <t>SECRETARÍA DE GOBIERNO</t>
  </si>
  <si>
    <t>OFICINA DEL GOBERNADOR</t>
  </si>
  <si>
    <t>TOTAL DEPENDENCIAS</t>
  </si>
  <si>
    <t>GASTO NO PROGRAMABLE</t>
  </si>
  <si>
    <t>GASTO PROGRAMABLE</t>
  </si>
  <si>
    <t>MONTO</t>
  </si>
  <si>
    <t>PROGRAMAS PRESUPUESTARIOS 2017</t>
  </si>
  <si>
    <t>DEPENDENCIA/ENTIDAD</t>
  </si>
  <si>
    <t>ANEXO 18.C
PRESUPUESTO DE EGRESOS PARA EL AÑO 2017
PRESUPUESTO POR PROGRAMAS PRESUPUESTARIOS PARA RESULTADOS
PROGRAMAS INCORPORADOS POR GASTO PROGRAMABLE Y NO PROGRAMABLE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</si>
</sst>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80A]#,##0.00;\(#,##0.00\)"/>
    <numFmt numFmtId="187" formatCode="[$-80A]dddd\,\ dd&quot; de &quot;mmmm&quot; de &quot;yyyy"/>
    <numFmt numFmtId="188" formatCode="[$-80A]hh:mm:ss\ AM/PM"/>
  </numFmts>
  <fonts count="49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tahoma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0"/>
    </font>
    <font>
      <sz val="11"/>
      <color indexed="8"/>
      <name val="Arial"/>
      <family val="0"/>
    </font>
    <font>
      <b/>
      <sz val="9.8"/>
      <color indexed="8"/>
      <name val="arial"/>
      <family val="0"/>
    </font>
    <font>
      <b/>
      <sz val="10"/>
      <color indexed="8"/>
      <name val="Calibri"/>
      <family val="0"/>
    </font>
    <font>
      <sz val="11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double"/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" fillId="33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4" fillId="34" borderId="15" xfId="0" applyFont="1" applyFill="1" applyBorder="1" applyAlignment="1" applyProtection="1">
      <alignment horizontal="center" vertical="center" wrapText="1" readingOrder="1"/>
      <protection locked="0"/>
    </xf>
    <xf numFmtId="0" fontId="4" fillId="35" borderId="15" xfId="0" applyFont="1" applyFill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4" fillId="34" borderId="18" xfId="0" applyFont="1" applyFill="1" applyBorder="1" applyAlignment="1" applyProtection="1">
      <alignment horizontal="center" vertical="center" wrapText="1" readingOrder="1"/>
      <protection locked="0"/>
    </xf>
    <xf numFmtId="0" fontId="4" fillId="33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0" fillId="0" borderId="15" xfId="0" applyBorder="1" applyAlignment="1" applyProtection="1">
      <alignment vertical="top" wrapText="1"/>
      <protection locked="0"/>
    </xf>
    <xf numFmtId="0" fontId="1" fillId="33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1" fillId="34" borderId="22" xfId="0" applyFont="1" applyFill="1" applyBorder="1" applyAlignment="1" applyProtection="1">
      <alignment horizontal="left" vertical="center" wrapText="1" readingOrder="1"/>
      <protection locked="0"/>
    </xf>
    <xf numFmtId="0" fontId="0" fillId="0" borderId="23" xfId="0" applyBorder="1" applyAlignment="1">
      <alignment vertical="center"/>
    </xf>
    <xf numFmtId="0" fontId="0" fillId="0" borderId="18" xfId="0" applyBorder="1" applyAlignment="1" applyProtection="1">
      <alignment vertical="center" wrapText="1"/>
      <protection locked="0"/>
    </xf>
    <xf numFmtId="0" fontId="4" fillId="34" borderId="18" xfId="0" applyFont="1" applyFill="1" applyBorder="1" applyAlignment="1" applyProtection="1">
      <alignment horizontal="center" vertical="top" wrapText="1" readingOrder="1"/>
      <protection locked="0"/>
    </xf>
    <xf numFmtId="0" fontId="0" fillId="0" borderId="23" xfId="0" applyFont="1" applyBorder="1" applyAlignment="1">
      <alignment/>
    </xf>
    <xf numFmtId="0" fontId="0" fillId="0" borderId="18" xfId="0" applyFont="1" applyBorder="1" applyAlignment="1" applyProtection="1">
      <alignment vertical="top" wrapText="1"/>
      <protection locked="0"/>
    </xf>
    <xf numFmtId="3" fontId="4" fillId="34" borderId="18" xfId="0" applyNumberFormat="1" applyFont="1" applyFill="1" applyBorder="1" applyAlignment="1" applyProtection="1">
      <alignment horizontal="right" vertical="center" wrapText="1" readingOrder="1"/>
      <protection locked="0"/>
    </xf>
    <xf numFmtId="3" fontId="0" fillId="0" borderId="24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left" vertical="top" wrapText="1" readingOrder="1"/>
      <protection locked="0"/>
    </xf>
    <xf numFmtId="0" fontId="2" fillId="35" borderId="25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Border="1" applyAlignment="1">
      <alignment vertical="center"/>
    </xf>
    <xf numFmtId="0" fontId="0" fillId="0" borderId="15" xfId="0" applyBorder="1" applyAlignment="1" applyProtection="1">
      <alignment vertical="center" wrapText="1"/>
      <protection locked="0"/>
    </xf>
    <xf numFmtId="0" fontId="5" fillId="35" borderId="15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 applyProtection="1">
      <alignment vertical="center" wrapText="1"/>
      <protection locked="0"/>
    </xf>
    <xf numFmtId="3" fontId="5" fillId="35" borderId="15" xfId="0" applyNumberFormat="1" applyFont="1" applyFill="1" applyBorder="1" applyAlignment="1" applyProtection="1">
      <alignment horizontal="right" vertical="center" wrapText="1" readingOrder="1"/>
      <protection locked="0"/>
    </xf>
    <xf numFmtId="3" fontId="0" fillId="0" borderId="26" xfId="0" applyNumberFormat="1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left" vertical="center" wrapText="1" readingOrder="1"/>
      <protection locked="0"/>
    </xf>
    <xf numFmtId="0" fontId="5" fillId="0" borderId="15" xfId="0" applyFont="1" applyBorder="1" applyAlignment="1" applyProtection="1">
      <alignment horizontal="left" vertical="top" wrapText="1" readingOrder="1"/>
      <protection locked="0"/>
    </xf>
    <xf numFmtId="0" fontId="0" fillId="0" borderId="0" xfId="0" applyFont="1" applyBorder="1" applyAlignment="1">
      <alignment/>
    </xf>
    <xf numFmtId="0" fontId="0" fillId="0" borderId="15" xfId="0" applyFont="1" applyBorder="1" applyAlignment="1" applyProtection="1">
      <alignment vertical="top" wrapText="1"/>
      <protection locked="0"/>
    </xf>
    <xf numFmtId="3" fontId="5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25" xfId="0" applyFont="1" applyBorder="1" applyAlignment="1" applyProtection="1">
      <alignment horizontal="left" vertical="center" wrapText="1" readingOrder="1"/>
      <protection locked="0"/>
    </xf>
    <xf numFmtId="0" fontId="2" fillId="0" borderId="25" xfId="0" applyFont="1" applyBorder="1" applyAlignment="1" applyProtection="1">
      <alignment horizontal="left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" fillId="34" borderId="25" xfId="0" applyFont="1" applyFill="1" applyBorder="1" applyAlignment="1" applyProtection="1">
      <alignment horizontal="left" vertical="center" wrapText="1" readingOrder="1"/>
      <protection locked="0"/>
    </xf>
    <xf numFmtId="0" fontId="4" fillId="34" borderId="15" xfId="0" applyFont="1" applyFill="1" applyBorder="1" applyAlignment="1" applyProtection="1">
      <alignment horizontal="center" vertical="center" wrapText="1" readingOrder="1"/>
      <protection locked="0"/>
    </xf>
    <xf numFmtId="3" fontId="4" fillId="34" borderId="15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27" xfId="0" applyFont="1" applyBorder="1" applyAlignment="1" applyProtection="1">
      <alignment horizontal="left" vertical="top" wrapText="1" readingOrder="1"/>
      <protection locked="0"/>
    </xf>
    <xf numFmtId="0" fontId="0" fillId="0" borderId="28" xfId="0" applyBorder="1" applyAlignment="1">
      <alignment/>
    </xf>
    <xf numFmtId="0" fontId="0" fillId="0" borderId="20" xfId="0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horizontal="left" vertical="top" wrapText="1" readingOrder="1"/>
      <protection locked="0"/>
    </xf>
    <xf numFmtId="0" fontId="0" fillId="0" borderId="28" xfId="0" applyFont="1" applyBorder="1" applyAlignment="1">
      <alignment/>
    </xf>
    <xf numFmtId="0" fontId="0" fillId="0" borderId="20" xfId="0" applyFont="1" applyBorder="1" applyAlignment="1" applyProtection="1">
      <alignment vertical="top" wrapText="1"/>
      <protection locked="0"/>
    </xf>
    <xf numFmtId="3" fontId="5" fillId="0" borderId="20" xfId="0" applyNumberFormat="1" applyFont="1" applyBorder="1" applyAlignment="1" applyProtection="1">
      <alignment horizontal="right" vertical="center" wrapText="1" readingOrder="1"/>
      <protection locked="0"/>
    </xf>
    <xf numFmtId="3" fontId="0" fillId="0" borderId="29" xfId="0" applyNumberFormat="1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horizontal="left" vertical="top" wrapText="1" readingOrder="1"/>
      <protection locked="0"/>
    </xf>
    <xf numFmtId="0" fontId="0" fillId="0" borderId="31" xfId="0" applyBorder="1" applyAlignment="1">
      <alignment/>
    </xf>
    <xf numFmtId="0" fontId="0" fillId="0" borderId="21" xfId="0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horizontal="left" vertical="top" wrapText="1" readingOrder="1"/>
      <protection locked="0"/>
    </xf>
    <xf numFmtId="0" fontId="0" fillId="0" borderId="31" xfId="0" applyFont="1" applyBorder="1" applyAlignment="1">
      <alignment/>
    </xf>
    <xf numFmtId="0" fontId="0" fillId="0" borderId="21" xfId="0" applyFont="1" applyBorder="1" applyAlignment="1" applyProtection="1">
      <alignment vertical="top" wrapText="1"/>
      <protection locked="0"/>
    </xf>
    <xf numFmtId="3" fontId="5" fillId="0" borderId="21" xfId="0" applyNumberFormat="1" applyFont="1" applyBorder="1" applyAlignment="1" applyProtection="1">
      <alignment horizontal="right" vertical="center" wrapText="1" readingOrder="1"/>
      <protection locked="0"/>
    </xf>
    <xf numFmtId="3" fontId="0" fillId="0" borderId="32" xfId="0" applyNumberFormat="1" applyFont="1" applyBorder="1" applyAlignment="1" applyProtection="1">
      <alignment vertical="center" wrapText="1"/>
      <protection locked="0"/>
    </xf>
    <xf numFmtId="0" fontId="5" fillId="35" borderId="15" xfId="0" applyFont="1" applyFill="1" applyBorder="1" applyAlignment="1" applyProtection="1">
      <alignment horizontal="center" vertical="top" wrapText="1" readingOrder="1"/>
      <protection locked="0"/>
    </xf>
    <xf numFmtId="0" fontId="2" fillId="35" borderId="25" xfId="0" applyFont="1" applyFill="1" applyBorder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186" fontId="5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0" applyFont="1" applyAlignment="1">
      <alignment horizontal="left"/>
    </xf>
    <xf numFmtId="0" fontId="3" fillId="0" borderId="25" xfId="0" applyFont="1" applyBorder="1" applyAlignment="1" applyProtection="1">
      <alignment horizontal="left" vertical="top" wrapText="1" readingOrder="1"/>
      <protection locked="0"/>
    </xf>
    <xf numFmtId="0" fontId="1" fillId="33" borderId="33" xfId="0" applyFont="1" applyFill="1" applyBorder="1" applyAlignment="1" applyProtection="1">
      <alignment horizontal="center" vertical="center" wrapText="1" readingOrder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horizontal="left" vertical="center" wrapText="1" readingOrder="1"/>
      <protection locked="0"/>
    </xf>
    <xf numFmtId="0" fontId="0" fillId="0" borderId="34" xfId="0" applyFont="1" applyBorder="1" applyAlignment="1" applyProtection="1">
      <alignment vertical="center" wrapText="1" readingOrder="1"/>
      <protection locked="0"/>
    </xf>
    <xf numFmtId="0" fontId="0" fillId="0" borderId="35" xfId="0" applyFont="1" applyBorder="1" applyAlignment="1" applyProtection="1">
      <alignment vertical="center" wrapText="1" readingOrder="1"/>
      <protection locked="0"/>
    </xf>
    <xf numFmtId="3" fontId="4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3" fontId="0" fillId="0" borderId="36" xfId="0" applyNumberFormat="1" applyFont="1" applyBorder="1" applyAlignment="1" applyProtection="1">
      <alignment vertical="center" wrapText="1" readingOrder="1"/>
      <protection locked="0"/>
    </xf>
    <xf numFmtId="3" fontId="0" fillId="0" borderId="17" xfId="0" applyNumberFormat="1" applyBorder="1" applyAlignment="1" applyProtection="1">
      <alignment vertical="center" wrapText="1" readingOrder="1"/>
      <protection locked="0"/>
    </xf>
    <xf numFmtId="3" fontId="1" fillId="33" borderId="17" xfId="0" applyNumberFormat="1" applyFont="1" applyFill="1" applyBorder="1" applyAlignment="1" applyProtection="1">
      <alignment horizontal="right" vertical="center" wrapText="1" readingOrder="1"/>
      <protection locked="0"/>
    </xf>
    <xf numFmtId="3" fontId="0" fillId="0" borderId="0" xfId="0" applyNumberFormat="1" applyAlignment="1">
      <alignment vertical="center" readingOrder="1"/>
    </xf>
    <xf numFmtId="3" fontId="0" fillId="0" borderId="14" xfId="0" applyNumberFormat="1" applyBorder="1" applyAlignment="1" applyProtection="1">
      <alignment vertical="center" wrapText="1" readingOrder="1"/>
      <protection locked="0"/>
    </xf>
    <xf numFmtId="3" fontId="1" fillId="33" borderId="14" xfId="0" applyNumberFormat="1" applyFont="1" applyFill="1" applyBorder="1" applyAlignment="1" applyProtection="1">
      <alignment horizontal="right" vertical="center" wrapText="1" readingOrder="1"/>
      <protection locked="0"/>
    </xf>
    <xf numFmtId="3" fontId="1" fillId="33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" fillId="33" borderId="13" xfId="0" applyFont="1" applyFill="1" applyBorder="1" applyAlignment="1" applyProtection="1">
      <alignment horizontal="center" vertical="center" wrapText="1" readingOrder="1"/>
      <protection locked="0"/>
    </xf>
    <xf numFmtId="3" fontId="0" fillId="0" borderId="26" xfId="0" applyNumberFormat="1" applyBorder="1" applyAlignment="1" applyProtection="1">
      <alignment vertical="top" wrapText="1"/>
      <protection locked="0"/>
    </xf>
    <xf numFmtId="3" fontId="25" fillId="0" borderId="26" xfId="0" applyNumberFormat="1" applyFont="1" applyBorder="1" applyAlignment="1" applyProtection="1">
      <alignment horizontal="left" vertical="top" wrapText="1" readingOrder="1"/>
      <protection locked="0"/>
    </xf>
    <xf numFmtId="3" fontId="0" fillId="0" borderId="0" xfId="0" applyNumberFormat="1" applyAlignment="1">
      <alignment/>
    </xf>
    <xf numFmtId="3" fontId="0" fillId="0" borderId="15" xfId="0" applyNumberFormat="1" applyBorder="1" applyAlignment="1" applyProtection="1">
      <alignment vertical="top" wrapText="1"/>
      <protection locked="0"/>
    </xf>
    <xf numFmtId="3" fontId="0" fillId="0" borderId="0" xfId="0" applyNumberFormat="1" applyAlignment="1">
      <alignment/>
    </xf>
    <xf numFmtId="3" fontId="25" fillId="0" borderId="15" xfId="0" applyNumberFormat="1" applyFont="1" applyBorder="1" applyAlignment="1" applyProtection="1">
      <alignment horizontal="left" vertical="top" wrapText="1" readingOrder="1"/>
      <protection locked="0"/>
    </xf>
    <xf numFmtId="3" fontId="25" fillId="0" borderId="15" xfId="0" applyNumberFormat="1" applyFont="1" applyBorder="1" applyAlignment="1" applyProtection="1">
      <alignment horizontal="left" vertical="top" wrapText="1" readingOrder="1"/>
      <protection locked="0"/>
    </xf>
    <xf numFmtId="0" fontId="25" fillId="0" borderId="15" xfId="0" applyFont="1" applyBorder="1" applyAlignment="1" applyProtection="1">
      <alignment horizontal="left" vertical="top" wrapText="1" readingOrder="1"/>
      <protection locked="0"/>
    </xf>
    <xf numFmtId="0" fontId="25" fillId="0" borderId="15" xfId="0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26" fillId="0" borderId="25" xfId="0" applyFont="1" applyBorder="1" applyAlignment="1" applyProtection="1">
      <alignment horizontal="center" vertical="top" wrapText="1" readingOrder="1"/>
      <protection locked="0"/>
    </xf>
    <xf numFmtId="3" fontId="2" fillId="0" borderId="26" xfId="0" applyNumberFormat="1" applyFont="1" applyBorder="1" applyAlignment="1" applyProtection="1">
      <alignment horizontal="right" vertical="top" wrapText="1" readingOrder="1"/>
      <protection locked="0"/>
    </xf>
    <xf numFmtId="3" fontId="2" fillId="0" borderId="15" xfId="0" applyNumberFormat="1" applyFont="1" applyBorder="1" applyAlignment="1" applyProtection="1">
      <alignment horizontal="right" vertical="top" wrapText="1" readingOrder="1"/>
      <protection locked="0"/>
    </xf>
    <xf numFmtId="3" fontId="2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5" xfId="0" applyFont="1" applyBorder="1" applyAlignment="1" applyProtection="1">
      <alignment horizontal="left" vertical="top" wrapText="1" readingOrder="1"/>
      <protection locked="0"/>
    </xf>
    <xf numFmtId="0" fontId="2" fillId="0" borderId="15" xfId="0" applyFont="1" applyBorder="1" applyAlignment="1" applyProtection="1">
      <alignment horizontal="center" vertical="top" wrapText="1" readingOrder="1"/>
      <protection locked="0"/>
    </xf>
    <xf numFmtId="0" fontId="2" fillId="0" borderId="25" xfId="0" applyFont="1" applyBorder="1" applyAlignment="1" applyProtection="1">
      <alignment horizontal="right" vertical="top" wrapText="1" readingOrder="1"/>
      <protection locked="0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2" xfId="0" applyNumberFormat="1" applyBorder="1" applyAlignment="1" applyProtection="1">
      <alignment vertical="top" wrapText="1"/>
      <protection locked="0"/>
    </xf>
    <xf numFmtId="3" fontId="2" fillId="0" borderId="32" xfId="0" applyNumberFormat="1" applyFont="1" applyBorder="1" applyAlignment="1" applyProtection="1">
      <alignment horizontal="right" vertical="top" wrapText="1" readingOrder="1"/>
      <protection locked="0"/>
    </xf>
    <xf numFmtId="3" fontId="0" fillId="0" borderId="31" xfId="0" applyNumberFormat="1" applyBorder="1" applyAlignment="1">
      <alignment/>
    </xf>
    <xf numFmtId="3" fontId="0" fillId="0" borderId="21" xfId="0" applyNumberFormat="1" applyBorder="1" applyAlignment="1" applyProtection="1">
      <alignment vertical="top" wrapText="1"/>
      <protection locked="0"/>
    </xf>
    <xf numFmtId="3" fontId="0" fillId="0" borderId="31" xfId="0" applyNumberFormat="1" applyBorder="1" applyAlignment="1">
      <alignment/>
    </xf>
    <xf numFmtId="3" fontId="2" fillId="0" borderId="21" xfId="0" applyNumberFormat="1" applyFont="1" applyBorder="1" applyAlignment="1" applyProtection="1">
      <alignment horizontal="right" vertical="top" wrapText="1" readingOrder="1"/>
      <protection locked="0"/>
    </xf>
    <xf numFmtId="3" fontId="2" fillId="0" borderId="2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21" xfId="0" applyFont="1" applyBorder="1" applyAlignment="1" applyProtection="1">
      <alignment horizontal="left" vertical="top" wrapText="1" readingOrder="1"/>
      <protection locked="0"/>
    </xf>
    <xf numFmtId="0" fontId="2" fillId="0" borderId="21" xfId="0" applyFont="1" applyBorder="1" applyAlignment="1" applyProtection="1">
      <alignment horizontal="center" vertical="top" wrapText="1" readingOrder="1"/>
      <protection locked="0"/>
    </xf>
    <xf numFmtId="0" fontId="2" fillId="0" borderId="30" xfId="0" applyFont="1" applyBorder="1" applyAlignment="1" applyProtection="1">
      <alignment horizontal="right" vertical="top" wrapText="1" readingOrder="1"/>
      <protection locked="0"/>
    </xf>
    <xf numFmtId="3" fontId="0" fillId="0" borderId="29" xfId="0" applyNumberFormat="1" applyBorder="1" applyAlignment="1" applyProtection="1">
      <alignment vertical="top" wrapText="1"/>
      <protection locked="0"/>
    </xf>
    <xf numFmtId="3" fontId="2" fillId="0" borderId="29" xfId="0" applyNumberFormat="1" applyFont="1" applyBorder="1" applyAlignment="1" applyProtection="1">
      <alignment horizontal="right" vertical="top" wrapText="1" readingOrder="1"/>
      <protection locked="0"/>
    </xf>
    <xf numFmtId="3" fontId="0" fillId="0" borderId="28" xfId="0" applyNumberFormat="1" applyBorder="1" applyAlignment="1">
      <alignment/>
    </xf>
    <xf numFmtId="3" fontId="0" fillId="0" borderId="20" xfId="0" applyNumberFormat="1" applyBorder="1" applyAlignment="1" applyProtection="1">
      <alignment vertical="top" wrapText="1"/>
      <protection locked="0"/>
    </xf>
    <xf numFmtId="3" fontId="0" fillId="0" borderId="28" xfId="0" applyNumberFormat="1" applyBorder="1" applyAlignment="1">
      <alignment/>
    </xf>
    <xf numFmtId="3" fontId="2" fillId="0" borderId="20" xfId="0" applyNumberFormat="1" applyFont="1" applyBorder="1" applyAlignment="1" applyProtection="1">
      <alignment horizontal="right" vertical="top" wrapText="1" readingOrder="1"/>
      <protection locked="0"/>
    </xf>
    <xf numFmtId="3" fontId="2" fillId="0" borderId="2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20" xfId="0" applyFont="1" applyBorder="1" applyAlignment="1" applyProtection="1">
      <alignment horizontal="left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27" xfId="0" applyFont="1" applyBorder="1" applyAlignment="1" applyProtection="1">
      <alignment horizontal="right" vertical="top" wrapText="1" readingOrder="1"/>
      <protection locked="0"/>
    </xf>
    <xf numFmtId="3" fontId="2" fillId="0" borderId="3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21" xfId="0" applyFont="1" applyBorder="1" applyAlignment="1" applyProtection="1">
      <alignment horizontal="right" vertical="top" wrapText="1" readingOrder="1"/>
      <protection locked="0"/>
    </xf>
    <xf numFmtId="0" fontId="2" fillId="0" borderId="31" xfId="0" applyFont="1" applyBorder="1" applyAlignment="1" applyProtection="1">
      <alignment horizontal="right" vertical="top" wrapText="1" readingOrder="1"/>
      <protection locked="0"/>
    </xf>
    <xf numFmtId="0" fontId="2" fillId="0" borderId="38" xfId="0" applyFont="1" applyBorder="1" applyAlignment="1" applyProtection="1">
      <alignment horizontal="right" vertical="top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3" fillId="0" borderId="24" xfId="0" applyFont="1" applyBorder="1" applyAlignment="1" applyProtection="1">
      <alignment horizontal="left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horizontal="left" vertical="top" wrapText="1" readingOrder="1"/>
      <protection locked="0"/>
    </xf>
    <xf numFmtId="0" fontId="3" fillId="0" borderId="18" xfId="0" applyFont="1" applyBorder="1" applyAlignment="1" applyProtection="1">
      <alignment horizontal="left" vertical="top" wrapText="1" readingOrder="1"/>
      <protection locked="0"/>
    </xf>
    <xf numFmtId="0" fontId="3" fillId="0" borderId="18" xfId="0" applyFont="1" applyBorder="1" applyAlignment="1" applyProtection="1">
      <alignment horizontal="right" vertical="top" wrapText="1" readingOrder="1"/>
      <protection locked="0"/>
    </xf>
    <xf numFmtId="0" fontId="3" fillId="0" borderId="22" xfId="0" applyFont="1" applyBorder="1" applyAlignment="1" applyProtection="1">
      <alignment horizontal="left" vertical="top" wrapText="1" readingOrder="1"/>
      <protection locked="0"/>
    </xf>
    <xf numFmtId="0" fontId="27" fillId="33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28" fillId="0" borderId="0" xfId="0" applyFont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3" fontId="6" fillId="33" borderId="39" xfId="0" applyNumberFormat="1" applyFont="1" applyFill="1" applyBorder="1" applyAlignment="1" applyProtection="1">
      <alignment horizontal="right" vertical="center" wrapText="1" readingOrder="1"/>
      <protection locked="0"/>
    </xf>
    <xf numFmtId="3" fontId="6" fillId="33" borderId="40" xfId="0" applyNumberFormat="1" applyFont="1" applyFill="1" applyBorder="1" applyAlignment="1" applyProtection="1">
      <alignment horizontal="right" vertical="center" wrapText="1" readingOrder="1"/>
      <protection locked="0"/>
    </xf>
    <xf numFmtId="3" fontId="6" fillId="33" borderId="41" xfId="0" applyNumberFormat="1" applyFont="1" applyFill="1" applyBorder="1" applyAlignment="1" applyProtection="1">
      <alignment horizontal="right" vertical="center" wrapText="1" readingOrder="1"/>
      <protection locked="0"/>
    </xf>
    <xf numFmtId="3" fontId="29" fillId="0" borderId="42" xfId="0" applyNumberFormat="1" applyFont="1" applyBorder="1" applyAlignment="1" applyProtection="1">
      <alignment horizontal="right" vertical="top" wrapText="1"/>
      <protection locked="0"/>
    </xf>
    <xf numFmtId="3" fontId="29" fillId="0" borderId="43" xfId="0" applyNumberFormat="1" applyFont="1" applyBorder="1" applyAlignment="1" applyProtection="1">
      <alignment horizontal="right" vertical="top" wrapText="1"/>
      <protection locked="0"/>
    </xf>
    <xf numFmtId="3" fontId="6" fillId="33" borderId="44" xfId="0" applyNumberFormat="1" applyFont="1" applyFill="1" applyBorder="1" applyAlignment="1" applyProtection="1">
      <alignment horizontal="right" vertical="center" wrapText="1" readingOrder="1"/>
      <protection locked="0"/>
    </xf>
    <xf numFmtId="3" fontId="0" fillId="0" borderId="45" xfId="0" applyNumberFormat="1" applyBorder="1" applyAlignment="1">
      <alignment/>
    </xf>
    <xf numFmtId="3" fontId="0" fillId="0" borderId="43" xfId="0" applyNumberFormat="1" applyFont="1" applyBorder="1" applyAlignment="1" applyProtection="1">
      <alignment vertical="top" wrapText="1"/>
      <protection locked="0"/>
    </xf>
    <xf numFmtId="3" fontId="0" fillId="0" borderId="43" xfId="0" applyNumberFormat="1" applyBorder="1" applyAlignment="1" applyProtection="1">
      <alignment vertical="top" wrapText="1"/>
      <protection locked="0"/>
    </xf>
    <xf numFmtId="3" fontId="4" fillId="33" borderId="46" xfId="0" applyNumberFormat="1" applyFont="1" applyFill="1" applyBorder="1" applyAlignment="1" applyProtection="1">
      <alignment horizontal="center" vertical="center" wrapText="1" readingOrder="1"/>
      <protection locked="0"/>
    </xf>
    <xf numFmtId="3" fontId="0" fillId="0" borderId="0" xfId="0" applyNumberFormat="1" applyBorder="1" applyAlignment="1" applyProtection="1">
      <alignment vertical="top" wrapText="1"/>
      <protection locked="0"/>
    </xf>
    <xf numFmtId="3" fontId="30" fillId="0" borderId="0" xfId="0" applyNumberFormat="1" applyFont="1" applyBorder="1" applyAlignment="1" applyProtection="1">
      <alignment horizontal="right" vertical="top" wrapText="1" readingOrder="1"/>
      <protection locked="0"/>
    </xf>
    <xf numFmtId="3" fontId="30" fillId="0" borderId="0" xfId="0" applyNumberFormat="1" applyFont="1" applyBorder="1" applyAlignment="1" applyProtection="1">
      <alignment horizontal="right" vertical="top" wrapText="1" readingOrder="1"/>
      <protection locked="0"/>
    </xf>
    <xf numFmtId="3" fontId="5" fillId="0" borderId="0" xfId="0" applyNumberFormat="1" applyFont="1" applyBorder="1" applyAlignment="1" applyProtection="1">
      <alignment horizontal="center" vertical="top" wrapText="1" readingOrder="1"/>
      <protection locked="0"/>
    </xf>
    <xf numFmtId="3" fontId="5" fillId="0" borderId="0" xfId="0" applyNumberFormat="1" applyFont="1" applyBorder="1" applyAlignment="1" applyProtection="1">
      <alignment horizontal="center" vertical="top" wrapText="1" readingOrder="1"/>
      <protection locked="0"/>
    </xf>
    <xf numFmtId="3" fontId="4" fillId="0" borderId="47" xfId="0" applyNumberFormat="1" applyFont="1" applyBorder="1" applyAlignment="1" applyProtection="1">
      <alignment horizontal="right" vertical="center" wrapText="1" readingOrder="1"/>
      <protection locked="0"/>
    </xf>
    <xf numFmtId="3" fontId="4" fillId="0" borderId="43" xfId="0" applyNumberFormat="1" applyFont="1" applyBorder="1" applyAlignment="1" applyProtection="1">
      <alignment horizontal="right" vertical="center" wrapText="1" readingOrder="1"/>
      <protection locked="0"/>
    </xf>
    <xf numFmtId="3" fontId="4" fillId="0" borderId="44" xfId="0" applyNumberFormat="1" applyFont="1" applyBorder="1" applyAlignment="1" applyProtection="1">
      <alignment horizontal="right" vertical="center" wrapText="1" readingOrder="1"/>
      <protection locked="0"/>
    </xf>
    <xf numFmtId="3" fontId="0" fillId="0" borderId="45" xfId="0" applyNumberFormat="1" applyBorder="1" applyAlignment="1">
      <alignment vertical="center"/>
    </xf>
    <xf numFmtId="3" fontId="0" fillId="0" borderId="42" xfId="0" applyNumberFormat="1" applyBorder="1" applyAlignment="1" applyProtection="1">
      <alignment vertical="center" wrapText="1"/>
      <protection locked="0"/>
    </xf>
    <xf numFmtId="3" fontId="0" fillId="0" borderId="43" xfId="0" applyNumberFormat="1" applyBorder="1" applyAlignment="1" applyProtection="1">
      <alignment vertical="center" wrapText="1"/>
      <protection locked="0"/>
    </xf>
    <xf numFmtId="3" fontId="28" fillId="0" borderId="48" xfId="0" applyNumberFormat="1" applyFont="1" applyBorder="1" applyAlignment="1" applyProtection="1">
      <alignment horizontal="left" vertical="center" wrapText="1" readingOrder="1"/>
      <protection locked="0"/>
    </xf>
    <xf numFmtId="3" fontId="4" fillId="0" borderId="48" xfId="0" applyNumberFormat="1" applyFont="1" applyBorder="1" applyAlignment="1" applyProtection="1">
      <alignment horizontal="right" vertical="center" wrapText="1" readingOrder="1"/>
      <protection locked="0"/>
    </xf>
    <xf numFmtId="3" fontId="5" fillId="0" borderId="48" xfId="0" applyNumberFormat="1" applyFont="1" applyBorder="1" applyAlignment="1" applyProtection="1">
      <alignment horizontal="left" vertical="center" wrapText="1" readingOrder="1"/>
      <protection locked="0"/>
    </xf>
    <xf numFmtId="3" fontId="0" fillId="0" borderId="49" xfId="0" applyNumberFormat="1" applyBorder="1" applyAlignment="1" applyProtection="1">
      <alignment vertical="center" wrapText="1"/>
      <protection locked="0"/>
    </xf>
    <xf numFmtId="3" fontId="0" fillId="0" borderId="45" xfId="0" applyNumberFormat="1" applyBorder="1" applyAlignment="1" applyProtection="1">
      <alignment vertical="center" wrapText="1"/>
      <protection locked="0"/>
    </xf>
    <xf numFmtId="3" fontId="0" fillId="0" borderId="50" xfId="0" applyNumberFormat="1" applyBorder="1" applyAlignment="1" applyProtection="1">
      <alignment vertical="center" wrapText="1"/>
      <protection locked="0"/>
    </xf>
    <xf numFmtId="3" fontId="4" fillId="0" borderId="51" xfId="0" applyNumberFormat="1" applyFont="1" applyBorder="1" applyAlignment="1" applyProtection="1">
      <alignment horizontal="right" vertical="center" wrapText="1" readingOrder="1"/>
      <protection locked="0"/>
    </xf>
    <xf numFmtId="3" fontId="4" fillId="0" borderId="52" xfId="0" applyNumberFormat="1" applyFont="1" applyBorder="1" applyAlignment="1" applyProtection="1">
      <alignment horizontal="right" vertical="center" wrapText="1" readingOrder="1"/>
      <protection locked="0"/>
    </xf>
    <xf numFmtId="3" fontId="4" fillId="0" borderId="53" xfId="0" applyNumberFormat="1" applyFont="1" applyBorder="1" applyAlignment="1" applyProtection="1">
      <alignment horizontal="right" vertical="center" wrapText="1" readingOrder="1"/>
      <protection locked="0"/>
    </xf>
    <xf numFmtId="3" fontId="0" fillId="0" borderId="0" xfId="0" applyNumberFormat="1" applyBorder="1" applyAlignment="1">
      <alignment vertical="center"/>
    </xf>
    <xf numFmtId="3" fontId="0" fillId="0" borderId="54" xfId="0" applyNumberFormat="1" applyBorder="1" applyAlignment="1" applyProtection="1">
      <alignment vertical="center" wrapText="1"/>
      <protection locked="0"/>
    </xf>
    <xf numFmtId="3" fontId="0" fillId="0" borderId="52" xfId="0" applyNumberFormat="1" applyBorder="1" applyAlignment="1" applyProtection="1">
      <alignment vertical="center" wrapText="1"/>
      <protection locked="0"/>
    </xf>
    <xf numFmtId="3" fontId="28" fillId="0" borderId="55" xfId="0" applyNumberFormat="1" applyFont="1" applyBorder="1" applyAlignment="1" applyProtection="1">
      <alignment horizontal="left" vertical="center" wrapText="1" readingOrder="1"/>
      <protection locked="0"/>
    </xf>
    <xf numFmtId="3" fontId="4" fillId="0" borderId="55" xfId="0" applyNumberFormat="1" applyFont="1" applyBorder="1" applyAlignment="1" applyProtection="1">
      <alignment horizontal="right" vertical="center" wrapText="1" readingOrder="1"/>
      <protection locked="0"/>
    </xf>
    <xf numFmtId="3" fontId="5" fillId="0" borderId="55" xfId="0" applyNumberFormat="1" applyFont="1" applyBorder="1" applyAlignment="1" applyProtection="1">
      <alignment horizontal="left" vertical="center" wrapText="1" readingOrder="1"/>
      <protection locked="0"/>
    </xf>
    <xf numFmtId="3" fontId="0" fillId="0" borderId="15" xfId="0" applyNumberFormat="1" applyBorder="1" applyAlignment="1" applyProtection="1">
      <alignment vertical="center" wrapText="1"/>
      <protection locked="0"/>
    </xf>
    <xf numFmtId="3" fontId="0" fillId="0" borderId="0" xfId="0" applyNumberFormat="1" applyBorder="1" applyAlignment="1">
      <alignment vertical="center"/>
    </xf>
    <xf numFmtId="3" fontId="0" fillId="0" borderId="56" xfId="0" applyNumberFormat="1" applyBorder="1" applyAlignment="1" applyProtection="1">
      <alignment vertical="center" wrapText="1"/>
      <protection locked="0"/>
    </xf>
    <xf numFmtId="3" fontId="0" fillId="0" borderId="16" xfId="0" applyNumberFormat="1" applyBorder="1" applyAlignment="1" applyProtection="1">
      <alignment vertical="center" wrapText="1"/>
      <protection locked="0"/>
    </xf>
    <xf numFmtId="3" fontId="0" fillId="0" borderId="11" xfId="0" applyNumberFormat="1" applyBorder="1" applyAlignment="1" applyProtection="1">
      <alignment vertical="center" wrapText="1"/>
      <protection locked="0"/>
    </xf>
    <xf numFmtId="3" fontId="4" fillId="0" borderId="57" xfId="0" applyNumberFormat="1" applyFont="1" applyBorder="1" applyAlignment="1" applyProtection="1">
      <alignment horizontal="left" vertical="center" wrapText="1" readingOrder="1"/>
      <protection locked="0"/>
    </xf>
    <xf numFmtId="3" fontId="0" fillId="0" borderId="51" xfId="0" applyNumberFormat="1" applyFont="1" applyBorder="1" applyAlignment="1" applyProtection="1">
      <alignment vertical="center" wrapText="1"/>
      <protection locked="0"/>
    </xf>
    <xf numFmtId="3" fontId="0" fillId="0" borderId="52" xfId="0" applyNumberFormat="1" applyFont="1" applyBorder="1" applyAlignment="1" applyProtection="1">
      <alignment vertical="center" wrapText="1"/>
      <protection locked="0"/>
    </xf>
    <xf numFmtId="3" fontId="4" fillId="34" borderId="55" xfId="0" applyNumberFormat="1" applyFont="1" applyFill="1" applyBorder="1" applyAlignment="1" applyProtection="1">
      <alignment horizontal="right" vertical="center" wrapText="1" readingOrder="1"/>
      <protection locked="0"/>
    </xf>
    <xf numFmtId="3" fontId="28" fillId="34" borderId="55" xfId="0" applyNumberFormat="1" applyFont="1" applyFill="1" applyBorder="1" applyAlignment="1" applyProtection="1">
      <alignment horizontal="left" vertical="center" wrapText="1" readingOrder="1"/>
      <protection locked="0"/>
    </xf>
    <xf numFmtId="3" fontId="4" fillId="34" borderId="55" xfId="0" applyNumberFormat="1" applyFont="1" applyFill="1" applyBorder="1" applyAlignment="1" applyProtection="1">
      <alignment horizontal="right" vertical="center" wrapText="1" readingOrder="1"/>
      <protection locked="0"/>
    </xf>
    <xf numFmtId="3" fontId="5" fillId="34" borderId="55" xfId="0" applyNumberFormat="1" applyFont="1" applyFill="1" applyBorder="1" applyAlignment="1" applyProtection="1">
      <alignment horizontal="left" vertical="center" wrapText="1" readingOrder="1"/>
      <protection locked="0"/>
    </xf>
    <xf numFmtId="3" fontId="4" fillId="34" borderId="57" xfId="0" applyNumberFormat="1" applyFont="1" applyFill="1" applyBorder="1" applyAlignment="1" applyProtection="1">
      <alignment horizontal="left" vertical="center" wrapText="1" readingOrder="1"/>
      <protection locked="0"/>
    </xf>
    <xf numFmtId="3" fontId="0" fillId="0" borderId="51" xfId="0" applyNumberFormat="1" applyBorder="1" applyAlignment="1" applyProtection="1">
      <alignment vertical="center" wrapText="1"/>
      <protection locked="0"/>
    </xf>
    <xf numFmtId="3" fontId="28" fillId="0" borderId="55" xfId="0" applyNumberFormat="1" applyFont="1" applyBorder="1" applyAlignment="1" applyProtection="1">
      <alignment horizontal="right" vertical="center" wrapText="1" readingOrder="1"/>
      <protection locked="0"/>
    </xf>
    <xf numFmtId="3" fontId="4" fillId="0" borderId="54" xfId="0" applyNumberFormat="1" applyFont="1" applyBorder="1" applyAlignment="1" applyProtection="1">
      <alignment horizontal="right" vertical="center" wrapText="1" readingOrder="1"/>
      <protection locked="0"/>
    </xf>
    <xf numFmtId="3" fontId="0" fillId="0" borderId="17" xfId="0" applyNumberFormat="1" applyBorder="1" applyAlignment="1" applyProtection="1">
      <alignment vertical="center" wrapText="1"/>
      <protection locked="0"/>
    </xf>
    <xf numFmtId="3" fontId="0" fillId="0" borderId="14" xfId="0" applyNumberFormat="1" applyBorder="1" applyAlignment="1" applyProtection="1">
      <alignment vertical="center" wrapText="1"/>
      <protection locked="0"/>
    </xf>
    <xf numFmtId="3" fontId="0" fillId="0" borderId="58" xfId="0" applyNumberFormat="1" applyBorder="1" applyAlignment="1" applyProtection="1">
      <alignment vertical="center" wrapText="1"/>
      <protection locked="0"/>
    </xf>
    <xf numFmtId="3" fontId="0" fillId="0" borderId="59" xfId="0" applyNumberFormat="1" applyBorder="1" applyAlignment="1" applyProtection="1">
      <alignment vertical="center" wrapText="1"/>
      <protection locked="0"/>
    </xf>
    <xf numFmtId="3" fontId="28" fillId="0" borderId="60" xfId="0" applyNumberFormat="1" applyFont="1" applyBorder="1" applyAlignment="1" applyProtection="1">
      <alignment horizontal="right" vertical="center" wrapText="1" readingOrder="1"/>
      <protection locked="0"/>
    </xf>
    <xf numFmtId="3" fontId="4" fillId="0" borderId="17" xfId="0" applyNumberFormat="1" applyFont="1" applyBorder="1" applyAlignment="1" applyProtection="1">
      <alignment horizontal="right" vertical="center" wrapText="1" readingOrder="1"/>
      <protection locked="0"/>
    </xf>
    <xf numFmtId="3" fontId="4" fillId="0" borderId="14" xfId="0" applyNumberFormat="1" applyFont="1" applyBorder="1" applyAlignment="1" applyProtection="1">
      <alignment horizontal="right" vertical="center" wrapText="1" readingOrder="1"/>
      <protection locked="0"/>
    </xf>
    <xf numFmtId="3" fontId="4" fillId="0" borderId="13" xfId="0" applyNumberFormat="1" applyFont="1" applyBorder="1" applyAlignment="1" applyProtection="1">
      <alignment horizontal="right" vertical="center" wrapText="1" readingOrder="1"/>
      <protection locked="0"/>
    </xf>
    <xf numFmtId="3" fontId="4" fillId="0" borderId="60" xfId="0" applyNumberFormat="1" applyFont="1" applyBorder="1" applyAlignment="1" applyProtection="1">
      <alignment horizontal="right" vertical="center" wrapText="1" readingOrder="1"/>
      <protection locked="0"/>
    </xf>
    <xf numFmtId="3" fontId="5" fillId="0" borderId="60" xfId="0" applyNumberFormat="1" applyFont="1" applyBorder="1" applyAlignment="1" applyProtection="1">
      <alignment horizontal="left" vertical="center" wrapText="1" readingOrder="1"/>
      <protection locked="0"/>
    </xf>
    <xf numFmtId="3" fontId="0" fillId="0" borderId="0" xfId="0" applyNumberFormat="1" applyBorder="1" applyAlignment="1" applyProtection="1">
      <alignment vertical="center" wrapText="1"/>
      <protection locked="0"/>
    </xf>
    <xf numFmtId="3" fontId="4" fillId="0" borderId="61" xfId="0" applyNumberFormat="1" applyFont="1" applyBorder="1" applyAlignment="1" applyProtection="1">
      <alignment horizontal="left" vertical="center" wrapText="1" readingOrder="1"/>
      <protection locked="0"/>
    </xf>
    <xf numFmtId="3" fontId="0" fillId="0" borderId="62" xfId="0" applyNumberFormat="1" applyBorder="1" applyAlignment="1" applyProtection="1">
      <alignment vertical="center" wrapText="1"/>
      <protection locked="0"/>
    </xf>
    <xf numFmtId="3" fontId="0" fillId="0" borderId="63" xfId="0" applyNumberFormat="1" applyBorder="1" applyAlignment="1" applyProtection="1">
      <alignment vertical="center" wrapText="1"/>
      <protection locked="0"/>
    </xf>
    <xf numFmtId="3" fontId="28" fillId="0" borderId="64" xfId="0" applyNumberFormat="1" applyFont="1" applyBorder="1" applyAlignment="1" applyProtection="1">
      <alignment horizontal="right" vertical="center" wrapText="1" readingOrder="1"/>
      <protection locked="0"/>
    </xf>
    <xf numFmtId="3" fontId="0" fillId="0" borderId="28" xfId="0" applyNumberFormat="1" applyBorder="1" applyAlignment="1">
      <alignment vertical="center"/>
    </xf>
    <xf numFmtId="3" fontId="4" fillId="0" borderId="65" xfId="0" applyNumberFormat="1" applyFont="1" applyBorder="1" applyAlignment="1" applyProtection="1">
      <alignment horizontal="right" vertical="center" wrapText="1" readingOrder="1"/>
      <protection locked="0"/>
    </xf>
    <xf numFmtId="3" fontId="4" fillId="0" borderId="63" xfId="0" applyNumberFormat="1" applyFont="1" applyBorder="1" applyAlignment="1" applyProtection="1">
      <alignment horizontal="right" vertical="center" wrapText="1" readingOrder="1"/>
      <protection locked="0"/>
    </xf>
    <xf numFmtId="3" fontId="4" fillId="0" borderId="66" xfId="0" applyNumberFormat="1" applyFont="1" applyBorder="1" applyAlignment="1" applyProtection="1">
      <alignment horizontal="right" vertical="center" wrapText="1" readingOrder="1"/>
      <protection locked="0"/>
    </xf>
    <xf numFmtId="3" fontId="4" fillId="0" borderId="64" xfId="0" applyNumberFormat="1" applyFont="1" applyBorder="1" applyAlignment="1" applyProtection="1">
      <alignment horizontal="right" vertical="center" wrapText="1" readingOrder="1"/>
      <protection locked="0"/>
    </xf>
    <xf numFmtId="3" fontId="5" fillId="0" borderId="64" xfId="0" applyNumberFormat="1" applyFont="1" applyBorder="1" applyAlignment="1" applyProtection="1">
      <alignment horizontal="left" vertical="center" wrapText="1" readingOrder="1"/>
      <protection locked="0"/>
    </xf>
    <xf numFmtId="3" fontId="0" fillId="0" borderId="65" xfId="0" applyNumberFormat="1" applyBorder="1" applyAlignment="1" applyProtection="1">
      <alignment vertical="center" wrapText="1"/>
      <protection locked="0"/>
    </xf>
    <xf numFmtId="3" fontId="4" fillId="0" borderId="67" xfId="0" applyNumberFormat="1" applyFont="1" applyBorder="1" applyAlignment="1" applyProtection="1">
      <alignment horizontal="left" vertical="center" wrapText="1" readingOrder="1"/>
      <protection locked="0"/>
    </xf>
    <xf numFmtId="3" fontId="28" fillId="34" borderId="55" xfId="0" applyNumberFormat="1" applyFont="1" applyFill="1" applyBorder="1" applyAlignment="1" applyProtection="1">
      <alignment horizontal="right" vertical="center" wrapText="1" readingOrder="1"/>
      <protection locked="0"/>
    </xf>
    <xf numFmtId="3" fontId="0" fillId="0" borderId="54" xfId="0" applyNumberFormat="1" applyFont="1" applyBorder="1" applyAlignment="1" applyProtection="1">
      <alignment horizontal="right" vertical="center" wrapText="1"/>
      <protection locked="0"/>
    </xf>
    <xf numFmtId="3" fontId="0" fillId="0" borderId="52" xfId="0" applyNumberFormat="1" applyFont="1" applyBorder="1" applyAlignment="1" applyProtection="1">
      <alignment horizontal="right" vertical="center" wrapText="1"/>
      <protection locked="0"/>
    </xf>
    <xf numFmtId="3" fontId="0" fillId="0" borderId="68" xfId="0" applyNumberFormat="1" applyBorder="1" applyAlignment="1" applyProtection="1">
      <alignment vertical="center" wrapText="1"/>
      <protection locked="0"/>
    </xf>
    <xf numFmtId="3" fontId="0" fillId="0" borderId="69" xfId="0" applyNumberFormat="1" applyBorder="1" applyAlignment="1" applyProtection="1">
      <alignment vertical="center" wrapText="1"/>
      <protection locked="0"/>
    </xf>
    <xf numFmtId="3" fontId="28" fillId="0" borderId="70" xfId="0" applyNumberFormat="1" applyFont="1" applyBorder="1" applyAlignment="1" applyProtection="1">
      <alignment horizontal="right" vertical="center" wrapText="1" readingOrder="1"/>
      <protection locked="0"/>
    </xf>
    <xf numFmtId="3" fontId="31" fillId="0" borderId="17" xfId="0" applyNumberFormat="1" applyFont="1" applyBorder="1" applyAlignment="1" applyProtection="1">
      <alignment horizontal="left" vertical="center" wrapText="1"/>
      <protection locked="0"/>
    </xf>
    <xf numFmtId="3" fontId="31" fillId="0" borderId="14" xfId="0" applyNumberFormat="1" applyFont="1" applyBorder="1" applyAlignment="1" applyProtection="1">
      <alignment horizontal="left" vertical="center" wrapText="1"/>
      <protection locked="0"/>
    </xf>
    <xf numFmtId="3" fontId="31" fillId="0" borderId="58" xfId="0" applyNumberFormat="1" applyFont="1" applyBorder="1" applyAlignment="1" applyProtection="1">
      <alignment horizontal="left" vertical="center" wrapText="1"/>
      <protection locked="0"/>
    </xf>
    <xf numFmtId="3" fontId="4" fillId="0" borderId="20" xfId="0" applyNumberFormat="1" applyFont="1" applyBorder="1" applyAlignment="1" applyProtection="1">
      <alignment horizontal="left" vertical="center" wrapText="1" readingOrder="1"/>
      <protection locked="0"/>
    </xf>
    <xf numFmtId="3" fontId="4" fillId="0" borderId="28" xfId="0" applyNumberFormat="1" applyFont="1" applyBorder="1" applyAlignment="1" applyProtection="1">
      <alignment horizontal="left" vertical="center" wrapText="1" readingOrder="1"/>
      <protection locked="0"/>
    </xf>
    <xf numFmtId="3" fontId="4" fillId="0" borderId="71" xfId="0" applyNumberFormat="1" applyFont="1" applyBorder="1" applyAlignment="1" applyProtection="1">
      <alignment horizontal="left" vertical="center" wrapText="1" readingOrder="1"/>
      <protection locked="0"/>
    </xf>
    <xf numFmtId="3" fontId="4" fillId="0" borderId="15" xfId="0" applyNumberFormat="1" applyFont="1" applyBorder="1" applyAlignment="1" applyProtection="1">
      <alignment horizontal="left" vertical="center" wrapText="1" readingOrder="1"/>
      <protection locked="0"/>
    </xf>
    <xf numFmtId="3" fontId="4" fillId="0" borderId="0" xfId="0" applyNumberFormat="1" applyFont="1" applyBorder="1" applyAlignment="1" applyProtection="1">
      <alignment horizontal="left" vertical="center" wrapText="1" readingOrder="1"/>
      <protection locked="0"/>
    </xf>
    <xf numFmtId="3" fontId="4" fillId="0" borderId="56" xfId="0" applyNumberFormat="1" applyFont="1" applyBorder="1" applyAlignment="1" applyProtection="1">
      <alignment horizontal="left" vertical="center" wrapText="1" readingOrder="1"/>
      <protection locked="0"/>
    </xf>
    <xf numFmtId="3" fontId="4" fillId="0" borderId="16" xfId="0" applyNumberFormat="1" applyFont="1" applyBorder="1" applyAlignment="1" applyProtection="1">
      <alignment horizontal="left" vertical="center" wrapText="1" readingOrder="1"/>
      <protection locked="0"/>
    </xf>
    <xf numFmtId="3" fontId="4" fillId="0" borderId="11" xfId="0" applyNumberFormat="1" applyFont="1" applyBorder="1" applyAlignment="1" applyProtection="1">
      <alignment horizontal="left" vertical="center" wrapText="1" readingOrder="1"/>
      <protection locked="0"/>
    </xf>
    <xf numFmtId="3" fontId="4" fillId="0" borderId="72" xfId="0" applyNumberFormat="1" applyFont="1" applyBorder="1" applyAlignment="1" applyProtection="1">
      <alignment horizontal="left" vertical="center" wrapText="1" readingOrder="1"/>
      <protection locked="0"/>
    </xf>
    <xf numFmtId="3" fontId="4" fillId="34" borderId="54" xfId="0" applyNumberFormat="1" applyFont="1" applyFill="1" applyBorder="1" applyAlignment="1" applyProtection="1">
      <alignment horizontal="right" vertical="center" wrapText="1" readingOrder="1"/>
      <protection locked="0"/>
    </xf>
    <xf numFmtId="3" fontId="4" fillId="34" borderId="52" xfId="0" applyNumberFormat="1" applyFont="1" applyFill="1" applyBorder="1" applyAlignment="1" applyProtection="1">
      <alignment horizontal="right" vertical="center" wrapText="1" readingOrder="1"/>
      <protection locked="0"/>
    </xf>
    <xf numFmtId="3" fontId="4" fillId="34" borderId="53" xfId="0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57" xfId="0" applyNumberFormat="1" applyFont="1" applyBorder="1" applyAlignment="1" applyProtection="1">
      <alignment horizontal="left" vertical="center" wrapText="1" readingOrder="1"/>
      <protection locked="0"/>
    </xf>
    <xf numFmtId="3" fontId="5" fillId="0" borderId="73" xfId="0" applyNumberFormat="1" applyFont="1" applyBorder="1" applyAlignment="1" applyProtection="1">
      <alignment horizontal="left" vertical="center" wrapText="1" readingOrder="1"/>
      <protection locked="0"/>
    </xf>
    <xf numFmtId="3" fontId="5" fillId="0" borderId="0" xfId="0" applyNumberFormat="1" applyFont="1" applyBorder="1" applyAlignment="1" applyProtection="1">
      <alignment horizontal="left" vertical="center" wrapText="1" readingOrder="1"/>
      <protection locked="0"/>
    </xf>
    <xf numFmtId="3" fontId="5" fillId="0" borderId="56" xfId="0" applyNumberFormat="1" applyFont="1" applyBorder="1" applyAlignment="1" applyProtection="1">
      <alignment horizontal="left" vertical="center" wrapText="1" readingOrder="1"/>
      <protection locked="0"/>
    </xf>
    <xf numFmtId="3" fontId="31" fillId="0" borderId="21" xfId="0" applyNumberFormat="1" applyFont="1" applyBorder="1" applyAlignment="1" applyProtection="1">
      <alignment horizontal="left" vertical="center" wrapText="1"/>
      <protection locked="0"/>
    </xf>
    <xf numFmtId="3" fontId="31" fillId="0" borderId="31" xfId="0" applyNumberFormat="1" applyFont="1" applyBorder="1" applyAlignment="1" applyProtection="1">
      <alignment horizontal="left" vertical="center" wrapText="1"/>
      <protection locked="0"/>
    </xf>
    <xf numFmtId="3" fontId="31" fillId="0" borderId="74" xfId="0" applyNumberFormat="1" applyFont="1" applyBorder="1" applyAlignment="1" applyProtection="1">
      <alignment horizontal="left" vertical="center" wrapText="1"/>
      <protection locked="0"/>
    </xf>
    <xf numFmtId="3" fontId="4" fillId="0" borderId="65" xfId="0" applyNumberFormat="1" applyFont="1" applyBorder="1" applyAlignment="1" applyProtection="1">
      <alignment horizontal="left" vertical="center" wrapText="1" readingOrder="1"/>
      <protection locked="0"/>
    </xf>
    <xf numFmtId="3" fontId="4" fillId="0" borderId="63" xfId="0" applyNumberFormat="1" applyFont="1" applyBorder="1" applyAlignment="1" applyProtection="1">
      <alignment horizontal="left" vertical="center" wrapText="1" readingOrder="1"/>
      <protection locked="0"/>
    </xf>
    <xf numFmtId="3" fontId="4" fillId="0" borderId="75" xfId="0" applyNumberFormat="1" applyFont="1" applyBorder="1" applyAlignment="1" applyProtection="1">
      <alignment horizontal="left" vertical="center" wrapText="1" readingOrder="1"/>
      <protection locked="0"/>
    </xf>
    <xf numFmtId="3" fontId="31" fillId="0" borderId="17" xfId="0" applyNumberFormat="1" applyFont="1" applyBorder="1" applyAlignment="1">
      <alignment horizontal="left" vertical="center"/>
    </xf>
    <xf numFmtId="3" fontId="31" fillId="0" borderId="14" xfId="0" applyNumberFormat="1" applyFont="1" applyBorder="1" applyAlignment="1">
      <alignment horizontal="left" vertical="center"/>
    </xf>
    <xf numFmtId="3" fontId="31" fillId="0" borderId="58" xfId="0" applyNumberFormat="1" applyFont="1" applyBorder="1" applyAlignment="1">
      <alignment horizontal="left" vertical="center"/>
    </xf>
    <xf numFmtId="3" fontId="31" fillId="0" borderId="15" xfId="0" applyNumberFormat="1" applyFont="1" applyBorder="1" applyAlignment="1">
      <alignment horizontal="left" vertical="center"/>
    </xf>
    <xf numFmtId="3" fontId="31" fillId="0" borderId="0" xfId="0" applyNumberFormat="1" applyFont="1" applyBorder="1" applyAlignment="1">
      <alignment horizontal="left" vertical="center"/>
    </xf>
    <xf numFmtId="3" fontId="31" fillId="0" borderId="56" xfId="0" applyNumberFormat="1" applyFont="1" applyBorder="1" applyAlignment="1">
      <alignment horizontal="left" vertical="center"/>
    </xf>
    <xf numFmtId="3" fontId="4" fillId="0" borderId="21" xfId="0" applyNumberFormat="1" applyFont="1" applyBorder="1" applyAlignment="1" applyProtection="1">
      <alignment horizontal="left" vertical="center" wrapText="1" readingOrder="1"/>
      <protection locked="0"/>
    </xf>
    <xf numFmtId="3" fontId="4" fillId="0" borderId="31" xfId="0" applyNumberFormat="1" applyFont="1" applyBorder="1" applyAlignment="1" applyProtection="1">
      <alignment horizontal="left" vertical="center" wrapText="1" readingOrder="1"/>
      <protection locked="0"/>
    </xf>
    <xf numFmtId="3" fontId="4" fillId="0" borderId="74" xfId="0" applyNumberFormat="1" applyFont="1" applyBorder="1" applyAlignment="1" applyProtection="1">
      <alignment horizontal="left" vertical="center" wrapText="1" readingOrder="1"/>
      <protection locked="0"/>
    </xf>
    <xf numFmtId="3" fontId="4" fillId="0" borderId="55" xfId="0" applyNumberFormat="1" applyFont="1" applyFill="1" applyBorder="1" applyAlignment="1" applyProtection="1">
      <alignment horizontal="right" vertical="center" wrapText="1" readingOrder="1"/>
      <protection locked="0"/>
    </xf>
    <xf numFmtId="3" fontId="0" fillId="0" borderId="59" xfId="0" applyNumberFormat="1" applyFont="1" applyBorder="1" applyAlignment="1" applyProtection="1">
      <alignment vertical="center" wrapText="1"/>
      <protection locked="0"/>
    </xf>
    <xf numFmtId="3" fontId="0" fillId="0" borderId="14" xfId="0" applyNumberFormat="1" applyFont="1" applyBorder="1" applyAlignment="1" applyProtection="1">
      <alignment vertical="center" wrapText="1"/>
      <protection locked="0"/>
    </xf>
    <xf numFmtId="3" fontId="4" fillId="34" borderId="60" xfId="0" applyNumberFormat="1" applyFont="1" applyFill="1" applyBorder="1" applyAlignment="1" applyProtection="1">
      <alignment horizontal="right" vertical="center" wrapText="1" readingOrder="1"/>
      <protection locked="0"/>
    </xf>
    <xf numFmtId="3" fontId="0" fillId="0" borderId="17" xfId="0" applyNumberFormat="1" applyFont="1" applyBorder="1" applyAlignment="1" applyProtection="1">
      <alignment horizontal="right" vertical="top" wrapText="1"/>
      <protection locked="0"/>
    </xf>
    <xf numFmtId="3" fontId="0" fillId="0" borderId="14" xfId="0" applyNumberFormat="1" applyFont="1" applyBorder="1" applyAlignment="1" applyProtection="1">
      <alignment horizontal="right" vertical="top" wrapText="1"/>
      <protection locked="0"/>
    </xf>
    <xf numFmtId="3" fontId="4" fillId="34" borderId="60" xfId="0" applyNumberFormat="1" applyFont="1" applyFill="1" applyBorder="1" applyAlignment="1" applyProtection="1">
      <alignment horizontal="right" vertical="center" wrapText="1" readingOrder="1"/>
      <protection locked="0"/>
    </xf>
    <xf numFmtId="3" fontId="5" fillId="34" borderId="55" xfId="0" applyNumberFormat="1" applyFont="1" applyFill="1" applyBorder="1" applyAlignment="1" applyProtection="1">
      <alignment horizontal="left" vertical="top" wrapText="1" readingOrder="1"/>
      <protection locked="0"/>
    </xf>
    <xf numFmtId="3" fontId="0" fillId="0" borderId="52" xfId="0" applyNumberFormat="1" applyBorder="1" applyAlignment="1" applyProtection="1">
      <alignment vertical="top" wrapText="1"/>
      <protection locked="0"/>
    </xf>
    <xf numFmtId="0" fontId="0" fillId="0" borderId="62" xfId="0" applyBorder="1" applyAlignment="1" applyProtection="1">
      <alignment vertical="top" wrapText="1"/>
      <protection locked="0"/>
    </xf>
    <xf numFmtId="0" fontId="0" fillId="0" borderId="63" xfId="0" applyBorder="1" applyAlignment="1" applyProtection="1">
      <alignment vertical="top" wrapText="1"/>
      <protection locked="0"/>
    </xf>
    <xf numFmtId="0" fontId="4" fillId="33" borderId="76" xfId="0" applyFont="1" applyFill="1" applyBorder="1" applyAlignment="1" applyProtection="1">
      <alignment horizontal="center" vertical="center" wrapText="1" readingOrder="1"/>
      <protection locked="0"/>
    </xf>
    <xf numFmtId="0" fontId="0" fillId="0" borderId="63" xfId="0" applyBorder="1" applyAlignment="1">
      <alignment/>
    </xf>
    <xf numFmtId="0" fontId="0" fillId="0" borderId="65" xfId="0" applyBorder="1" applyAlignment="1" applyProtection="1">
      <alignment vertical="top" wrapText="1"/>
      <protection locked="0"/>
    </xf>
    <xf numFmtId="0" fontId="4" fillId="33" borderId="64" xfId="0" applyFont="1" applyFill="1" applyBorder="1" applyAlignment="1" applyProtection="1">
      <alignment horizontal="center" vertical="center" wrapText="1" readingOrder="1"/>
      <protection locked="0"/>
    </xf>
    <xf numFmtId="0" fontId="4" fillId="33" borderId="64" xfId="0" applyFont="1" applyFill="1" applyBorder="1" applyAlignment="1" applyProtection="1">
      <alignment horizontal="center" vertical="center" wrapText="1" readingOrder="1"/>
      <protection locked="0"/>
    </xf>
    <xf numFmtId="0" fontId="4" fillId="33" borderId="55" xfId="0" applyFont="1" applyFill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33" borderId="58" xfId="0" applyFill="1" applyBorder="1" applyAlignment="1" applyProtection="1">
      <alignment vertical="top" wrapText="1"/>
      <protection locked="0"/>
    </xf>
    <xf numFmtId="0" fontId="0" fillId="0" borderId="77" xfId="0" applyBorder="1" applyAlignment="1" applyProtection="1">
      <alignment vertical="top" wrapText="1"/>
      <protection locked="0"/>
    </xf>
    <xf numFmtId="0" fontId="0" fillId="0" borderId="78" xfId="0" applyBorder="1" applyAlignment="1" applyProtection="1">
      <alignment vertical="top" wrapText="1"/>
      <protection locked="0"/>
    </xf>
    <xf numFmtId="0" fontId="4" fillId="33" borderId="79" xfId="0" applyFont="1" applyFill="1" applyBorder="1" applyAlignment="1" applyProtection="1">
      <alignment horizontal="center" vertical="center" wrapText="1" readingOrder="1"/>
      <protection locked="0"/>
    </xf>
    <xf numFmtId="0" fontId="0" fillId="0" borderId="80" xfId="0" applyBorder="1" applyAlignment="1" applyProtection="1">
      <alignment vertical="top" wrapText="1"/>
      <protection locked="0"/>
    </xf>
    <xf numFmtId="0" fontId="0" fillId="0" borderId="81" xfId="0" applyBorder="1" applyAlignment="1" applyProtection="1">
      <alignment vertical="top" wrapText="1"/>
      <protection locked="0"/>
    </xf>
    <xf numFmtId="0" fontId="4" fillId="33" borderId="82" xfId="0" applyFont="1" applyFill="1" applyBorder="1" applyAlignment="1" applyProtection="1">
      <alignment horizontal="center" vertical="center" wrapText="1" readingOrder="1"/>
      <protection locked="0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0" fillId="0" borderId="85" xfId="0" applyBorder="1" applyAlignment="1">
      <alignment/>
    </xf>
    <xf numFmtId="0" fontId="0" fillId="0" borderId="8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CDCDC"/>
      <rgbColor rgb="00F5F5F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3</xdr:col>
      <xdr:colOff>123825</xdr:colOff>
      <xdr:row>3</xdr:row>
      <xdr:rowOff>76200</xdr:rowOff>
    </xdr:to>
    <xdr:pic>
      <xdr:nvPicPr>
        <xdr:cNvPr id="1" name="Picture 0" descr="e8785ea6-9e5e-4041-b2be-70b00dc81e9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68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600075</xdr:colOff>
      <xdr:row>2</xdr:row>
      <xdr:rowOff>85725</xdr:rowOff>
    </xdr:from>
    <xdr:to>
      <xdr:col>9</xdr:col>
      <xdr:colOff>238125</xdr:colOff>
      <xdr:row>2</xdr:row>
      <xdr:rowOff>657225</xdr:rowOff>
    </xdr:to>
    <xdr:pic>
      <xdr:nvPicPr>
        <xdr:cNvPr id="2" name="Picture 1" descr="b684b6a207c94a17a50fa2c9f58f97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276225"/>
          <a:ext cx="1352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523875</xdr:colOff>
      <xdr:row>2</xdr:row>
      <xdr:rowOff>704850</xdr:rowOff>
    </xdr:to>
    <xdr:pic>
      <xdr:nvPicPr>
        <xdr:cNvPr id="1" name="Picture 0" descr="4c037a06-6e34-40fe-9da5-a779e2ced35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523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12</xdr:col>
      <xdr:colOff>1171575</xdr:colOff>
      <xdr:row>3</xdr:row>
      <xdr:rowOff>0</xdr:rowOff>
    </xdr:to>
    <xdr:pic>
      <xdr:nvPicPr>
        <xdr:cNvPr id="2" name="Picture 1" descr="c0e5e0092320448d950041124e8e02a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10477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523875</xdr:colOff>
      <xdr:row>2</xdr:row>
      <xdr:rowOff>733425</xdr:rowOff>
    </xdr:to>
    <xdr:pic>
      <xdr:nvPicPr>
        <xdr:cNvPr id="1" name="Picture 0" descr="c1a8b372-69d3-4d22-b6d9-1ff7ee05d6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523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2</xdr:row>
      <xdr:rowOff>9525</xdr:rowOff>
    </xdr:from>
    <xdr:to>
      <xdr:col>14</xdr:col>
      <xdr:colOff>0</xdr:colOff>
      <xdr:row>2</xdr:row>
      <xdr:rowOff>714375</xdr:rowOff>
    </xdr:to>
    <xdr:pic>
      <xdr:nvPicPr>
        <xdr:cNvPr id="2" name="Picture 1" descr="ca5b436575f1443b810b998c28ee7b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00025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I86" sqref="I86:J86"/>
    </sheetView>
  </sheetViews>
  <sheetFormatPr defaultColWidth="9.140625" defaultRowHeight="12.75"/>
  <cols>
    <col min="1" max="1" width="1.421875" style="0" customWidth="1"/>
    <col min="2" max="2" width="7.8515625" style="0" customWidth="1"/>
    <col min="3" max="3" width="0.71875" style="0" customWidth="1"/>
    <col min="4" max="4" width="61.00390625" style="0" customWidth="1"/>
    <col min="5" max="5" width="2.7109375" style="0" customWidth="1"/>
    <col min="6" max="6" width="0.5625" style="0" customWidth="1"/>
    <col min="7" max="7" width="9.140625" style="0" customWidth="1"/>
    <col min="8" max="8" width="13.7109375" style="0" customWidth="1"/>
    <col min="9" max="9" width="12.00390625" style="11" customWidth="1"/>
    <col min="10" max="10" width="5.28125" style="11" customWidth="1"/>
  </cols>
  <sheetData>
    <row r="1" spans="1:10" ht="2.25" customHeight="1">
      <c r="A1" s="1"/>
      <c r="B1" s="2"/>
      <c r="C1" s="2"/>
      <c r="D1" s="2"/>
      <c r="E1" s="2"/>
      <c r="F1" s="2"/>
      <c r="G1" s="2"/>
      <c r="H1" s="2"/>
      <c r="I1" s="9"/>
      <c r="J1" s="10"/>
    </row>
    <row r="2" spans="1:10" ht="12.75" customHeight="1">
      <c r="A2" s="3"/>
      <c r="D2" s="77" t="s">
        <v>163</v>
      </c>
      <c r="E2" s="77"/>
      <c r="F2" s="77"/>
      <c r="G2" s="77"/>
      <c r="H2" s="77"/>
      <c r="J2" s="8"/>
    </row>
    <row r="3" spans="1:10" ht="57.75" customHeight="1">
      <c r="A3" s="3"/>
      <c r="D3" s="77"/>
      <c r="E3" s="77"/>
      <c r="F3" s="77"/>
      <c r="G3" s="77"/>
      <c r="H3" s="77"/>
      <c r="I3" s="23"/>
      <c r="J3" s="8"/>
    </row>
    <row r="4" spans="1:10" ht="12.75">
      <c r="A4" s="3"/>
      <c r="D4" s="77"/>
      <c r="E4" s="77"/>
      <c r="F4" s="77"/>
      <c r="G4" s="77"/>
      <c r="H4" s="77"/>
      <c r="J4" s="8"/>
    </row>
    <row r="5" spans="1:10" ht="2.25" customHeight="1">
      <c r="A5" s="4"/>
      <c r="B5" s="5"/>
      <c r="C5" s="5"/>
      <c r="D5" s="5"/>
      <c r="E5" s="5"/>
      <c r="F5" s="5"/>
      <c r="G5" s="5"/>
      <c r="H5" s="5"/>
      <c r="I5" s="12"/>
      <c r="J5" s="13"/>
    </row>
    <row r="6" ht="3.75" customHeight="1"/>
    <row r="7" spans="1:10" ht="33.75" customHeight="1">
      <c r="A7" s="25" t="s">
        <v>0</v>
      </c>
      <c r="B7" s="26"/>
      <c r="C7" s="26"/>
      <c r="D7" s="26"/>
      <c r="E7" s="25" t="s">
        <v>2</v>
      </c>
      <c r="F7" s="26"/>
      <c r="G7" s="26"/>
      <c r="H7" s="6" t="s">
        <v>1</v>
      </c>
      <c r="I7" s="27" t="s">
        <v>3</v>
      </c>
      <c r="J7" s="28"/>
    </row>
    <row r="8" spans="1:10" s="7" customFormat="1" ht="6" customHeight="1" thickBot="1">
      <c r="A8" s="37"/>
      <c r="B8" s="38"/>
      <c r="C8" s="38"/>
      <c r="D8" s="26"/>
      <c r="E8" s="39"/>
      <c r="F8" s="38"/>
      <c r="G8" s="26"/>
      <c r="H8" s="21"/>
      <c r="I8" s="78"/>
      <c r="J8" s="28"/>
    </row>
    <row r="9" spans="1:10" ht="30.75" customHeight="1" thickTop="1">
      <c r="A9" s="29" t="s">
        <v>4</v>
      </c>
      <c r="B9" s="30"/>
      <c r="C9" s="30"/>
      <c r="D9" s="31"/>
      <c r="E9" s="32"/>
      <c r="F9" s="33"/>
      <c r="G9" s="34"/>
      <c r="H9" s="18">
        <f>H10+H19</f>
        <v>13</v>
      </c>
      <c r="I9" s="35">
        <f>I10+I19</f>
        <v>789627198</v>
      </c>
      <c r="J9" s="36"/>
    </row>
    <row r="10" spans="1:10" s="14" customFormat="1" ht="19.5" customHeight="1">
      <c r="A10" s="40" t="s">
        <v>5</v>
      </c>
      <c r="B10" s="41"/>
      <c r="C10" s="41"/>
      <c r="D10" s="42"/>
      <c r="E10" s="43" t="s">
        <v>6</v>
      </c>
      <c r="F10" s="44"/>
      <c r="G10" s="45"/>
      <c r="H10" s="16">
        <f>8-2</f>
        <v>6</v>
      </c>
      <c r="I10" s="46">
        <v>133038811</v>
      </c>
      <c r="J10" s="47"/>
    </row>
    <row r="11" spans="1:10" ht="12.75">
      <c r="A11" s="48" t="s">
        <v>7</v>
      </c>
      <c r="B11" s="41"/>
      <c r="C11" s="41"/>
      <c r="D11" s="42"/>
      <c r="E11" s="49"/>
      <c r="F11" s="50"/>
      <c r="G11" s="51"/>
      <c r="H11" s="17"/>
      <c r="I11" s="52">
        <v>17786959</v>
      </c>
      <c r="J11" s="47"/>
    </row>
    <row r="12" spans="1:10" ht="12.75">
      <c r="A12" s="48" t="s">
        <v>8</v>
      </c>
      <c r="B12" s="41"/>
      <c r="C12" s="41"/>
      <c r="D12" s="42"/>
      <c r="E12" s="49"/>
      <c r="F12" s="50"/>
      <c r="G12" s="51"/>
      <c r="H12" s="17"/>
      <c r="I12" s="52">
        <v>2560000</v>
      </c>
      <c r="J12" s="47"/>
    </row>
    <row r="13" spans="1:10" ht="12.75">
      <c r="A13" s="48" t="s">
        <v>9</v>
      </c>
      <c r="B13" s="41"/>
      <c r="C13" s="41"/>
      <c r="D13" s="42"/>
      <c r="E13" s="49"/>
      <c r="F13" s="50"/>
      <c r="G13" s="51"/>
      <c r="H13" s="17"/>
      <c r="I13" s="52">
        <v>15621981</v>
      </c>
      <c r="J13" s="47"/>
    </row>
    <row r="14" spans="1:10" ht="12.75">
      <c r="A14" s="48" t="s">
        <v>10</v>
      </c>
      <c r="B14" s="41"/>
      <c r="C14" s="41"/>
      <c r="D14" s="42"/>
      <c r="E14" s="49"/>
      <c r="F14" s="50"/>
      <c r="G14" s="51"/>
      <c r="H14" s="17"/>
      <c r="I14" s="52">
        <v>2229993</v>
      </c>
      <c r="J14" s="47"/>
    </row>
    <row r="15" spans="1:10" ht="28.5" customHeight="1">
      <c r="A15" s="53" t="s">
        <v>170</v>
      </c>
      <c r="B15" s="41"/>
      <c r="C15" s="41"/>
      <c r="D15" s="42"/>
      <c r="E15" s="49"/>
      <c r="F15" s="50"/>
      <c r="G15" s="51"/>
      <c r="H15" s="17"/>
      <c r="I15" s="52">
        <v>7142658</v>
      </c>
      <c r="J15" s="47"/>
    </row>
    <row r="16" spans="1:10" ht="12.75">
      <c r="A16" s="48" t="s">
        <v>12</v>
      </c>
      <c r="B16" s="41"/>
      <c r="C16" s="41"/>
      <c r="D16" s="42"/>
      <c r="E16" s="49"/>
      <c r="F16" s="50"/>
      <c r="G16" s="51"/>
      <c r="H16" s="17"/>
      <c r="I16" s="52">
        <v>4000000</v>
      </c>
      <c r="J16" s="47"/>
    </row>
    <row r="17" spans="1:10" ht="12.75">
      <c r="A17" s="53" t="s">
        <v>172</v>
      </c>
      <c r="B17" s="41"/>
      <c r="C17" s="41"/>
      <c r="D17" s="42"/>
      <c r="E17" s="49"/>
      <c r="F17" s="50"/>
      <c r="G17" s="51"/>
      <c r="H17" s="17"/>
      <c r="I17" s="52">
        <v>32725000</v>
      </c>
      <c r="J17" s="47"/>
    </row>
    <row r="18" spans="1:10" ht="12.75">
      <c r="A18" s="48" t="s">
        <v>14</v>
      </c>
      <c r="B18" s="41"/>
      <c r="C18" s="41"/>
      <c r="D18" s="42"/>
      <c r="E18" s="49"/>
      <c r="F18" s="50"/>
      <c r="G18" s="51"/>
      <c r="H18" s="17"/>
      <c r="I18" s="52">
        <v>50972220</v>
      </c>
      <c r="J18" s="47"/>
    </row>
    <row r="19" spans="1:10" s="14" customFormat="1" ht="19.5" customHeight="1">
      <c r="A19" s="40" t="s">
        <v>15</v>
      </c>
      <c r="B19" s="41"/>
      <c r="C19" s="41"/>
      <c r="D19" s="42"/>
      <c r="E19" s="43" t="s">
        <v>16</v>
      </c>
      <c r="F19" s="44"/>
      <c r="G19" s="45"/>
      <c r="H19" s="16">
        <f>9-2</f>
        <v>7</v>
      </c>
      <c r="I19" s="46">
        <f>655997585+I28</f>
        <v>656588387</v>
      </c>
      <c r="J19" s="47"/>
    </row>
    <row r="20" spans="1:10" ht="12.75">
      <c r="A20" s="53" t="s">
        <v>167</v>
      </c>
      <c r="B20" s="41"/>
      <c r="C20" s="41"/>
      <c r="D20" s="42"/>
      <c r="E20" s="49"/>
      <c r="F20" s="50"/>
      <c r="G20" s="51"/>
      <c r="H20" s="17"/>
      <c r="I20" s="52">
        <v>4114000</v>
      </c>
      <c r="J20" s="47"/>
    </row>
    <row r="21" spans="1:10" ht="12.75">
      <c r="A21" s="54" t="s">
        <v>18</v>
      </c>
      <c r="B21" s="38"/>
      <c r="C21" s="38"/>
      <c r="D21" s="55"/>
      <c r="E21" s="49"/>
      <c r="F21" s="50"/>
      <c r="G21" s="51"/>
      <c r="H21" s="17"/>
      <c r="I21" s="52">
        <v>2758448</v>
      </c>
      <c r="J21" s="47"/>
    </row>
    <row r="22" spans="1:10" ht="12.75">
      <c r="A22" s="54" t="s">
        <v>19</v>
      </c>
      <c r="B22" s="38"/>
      <c r="C22" s="38"/>
      <c r="D22" s="55"/>
      <c r="E22" s="49"/>
      <c r="F22" s="50"/>
      <c r="G22" s="51"/>
      <c r="H22" s="17"/>
      <c r="I22" s="52">
        <v>265000000</v>
      </c>
      <c r="J22" s="47"/>
    </row>
    <row r="23" spans="1:10" ht="28.5" customHeight="1">
      <c r="A23" s="54" t="s">
        <v>20</v>
      </c>
      <c r="B23" s="38"/>
      <c r="C23" s="38"/>
      <c r="D23" s="55"/>
      <c r="E23" s="49"/>
      <c r="F23" s="50"/>
      <c r="G23" s="51"/>
      <c r="H23" s="17"/>
      <c r="I23" s="52">
        <v>20000000</v>
      </c>
      <c r="J23" s="47"/>
    </row>
    <row r="24" spans="1:10" ht="12.75">
      <c r="A24" s="54" t="s">
        <v>13</v>
      </c>
      <c r="B24" s="38"/>
      <c r="C24" s="38"/>
      <c r="D24" s="55"/>
      <c r="E24" s="49"/>
      <c r="F24" s="50"/>
      <c r="G24" s="51"/>
      <c r="H24" s="17"/>
      <c r="I24" s="52">
        <v>17275000</v>
      </c>
      <c r="J24" s="47"/>
    </row>
    <row r="25" spans="1:10" ht="12.75">
      <c r="A25" s="53" t="s">
        <v>173</v>
      </c>
      <c r="B25" s="41"/>
      <c r="C25" s="41"/>
      <c r="D25" s="42"/>
      <c r="E25" s="49"/>
      <c r="F25" s="50"/>
      <c r="G25" s="51"/>
      <c r="H25" s="17"/>
      <c r="I25" s="52">
        <v>113007355</v>
      </c>
      <c r="J25" s="47"/>
    </row>
    <row r="26" spans="1:10" ht="39.75" customHeight="1">
      <c r="A26" s="48" t="s">
        <v>22</v>
      </c>
      <c r="B26" s="41"/>
      <c r="C26" s="41"/>
      <c r="D26" s="42"/>
      <c r="E26" s="49"/>
      <c r="F26" s="50"/>
      <c r="G26" s="51"/>
      <c r="H26" s="17"/>
      <c r="I26" s="52">
        <v>3442782</v>
      </c>
      <c r="J26" s="47"/>
    </row>
    <row r="27" spans="1:10" ht="15" customHeight="1">
      <c r="A27" s="54" t="s">
        <v>23</v>
      </c>
      <c r="B27" s="38"/>
      <c r="C27" s="38"/>
      <c r="D27" s="55"/>
      <c r="E27" s="49"/>
      <c r="F27" s="50"/>
      <c r="G27" s="51"/>
      <c r="H27" s="17"/>
      <c r="I27" s="52">
        <v>230400000</v>
      </c>
      <c r="J27" s="47"/>
    </row>
    <row r="28" spans="1:10" ht="19.5" customHeight="1">
      <c r="A28" s="54" t="s">
        <v>155</v>
      </c>
      <c r="B28" s="38"/>
      <c r="C28" s="38"/>
      <c r="D28" s="55"/>
      <c r="E28" s="49"/>
      <c r="F28" s="50"/>
      <c r="G28" s="51"/>
      <c r="H28" s="17"/>
      <c r="I28" s="52">
        <v>590802</v>
      </c>
      <c r="J28" s="47"/>
    </row>
    <row r="29" spans="1:10" s="14" customFormat="1" ht="19.5" customHeight="1">
      <c r="A29" s="56" t="s">
        <v>24</v>
      </c>
      <c r="B29" s="41"/>
      <c r="C29" s="41"/>
      <c r="D29" s="42"/>
      <c r="E29" s="57"/>
      <c r="F29" s="44"/>
      <c r="G29" s="45"/>
      <c r="H29" s="15">
        <f>H30+H85+H92+H113+H116+H122</f>
        <v>82</v>
      </c>
      <c r="I29" s="58">
        <f>I30+I85+I92+I113+I116+I122</f>
        <v>7914536719</v>
      </c>
      <c r="J29" s="47"/>
    </row>
    <row r="30" spans="1:10" s="14" customFormat="1" ht="19.5" customHeight="1">
      <c r="A30" s="40" t="s">
        <v>25</v>
      </c>
      <c r="B30" s="41"/>
      <c r="C30" s="41"/>
      <c r="D30" s="42"/>
      <c r="E30" s="43" t="s">
        <v>26</v>
      </c>
      <c r="F30" s="44"/>
      <c r="G30" s="45"/>
      <c r="H30" s="16">
        <f>54-1</f>
        <v>53</v>
      </c>
      <c r="I30" s="46">
        <v>5586497904</v>
      </c>
      <c r="J30" s="47"/>
    </row>
    <row r="31" spans="1:10" ht="12.75">
      <c r="A31" s="53" t="s">
        <v>164</v>
      </c>
      <c r="B31" s="41"/>
      <c r="C31" s="41"/>
      <c r="D31" s="42"/>
      <c r="E31" s="49"/>
      <c r="F31" s="50"/>
      <c r="G31" s="51"/>
      <c r="H31" s="17"/>
      <c r="I31" s="52">
        <v>17398137</v>
      </c>
      <c r="J31" s="47"/>
    </row>
    <row r="32" spans="1:10" ht="12.75">
      <c r="A32" s="54" t="s">
        <v>28</v>
      </c>
      <c r="B32" s="38"/>
      <c r="C32" s="38"/>
      <c r="D32" s="55"/>
      <c r="E32" s="49"/>
      <c r="F32" s="50"/>
      <c r="G32" s="51"/>
      <c r="H32" s="17"/>
      <c r="I32" s="52">
        <v>114596753</v>
      </c>
      <c r="J32" s="47"/>
    </row>
    <row r="33" spans="1:10" ht="12.75">
      <c r="A33" s="54" t="s">
        <v>29</v>
      </c>
      <c r="B33" s="38"/>
      <c r="C33" s="38"/>
      <c r="D33" s="55"/>
      <c r="E33" s="49"/>
      <c r="F33" s="50"/>
      <c r="G33" s="51"/>
      <c r="H33" s="17"/>
      <c r="I33" s="52">
        <v>74119732</v>
      </c>
      <c r="J33" s="47"/>
    </row>
    <row r="34" spans="1:10" ht="12.75">
      <c r="A34" s="54" t="s">
        <v>30</v>
      </c>
      <c r="B34" s="38"/>
      <c r="C34" s="38"/>
      <c r="D34" s="55"/>
      <c r="E34" s="49"/>
      <c r="F34" s="50"/>
      <c r="G34" s="51"/>
      <c r="H34" s="17"/>
      <c r="I34" s="52">
        <v>69717718</v>
      </c>
      <c r="J34" s="47"/>
    </row>
    <row r="35" spans="1:10" ht="26.25" customHeight="1">
      <c r="A35" s="54" t="s">
        <v>31</v>
      </c>
      <c r="B35" s="38"/>
      <c r="C35" s="38"/>
      <c r="D35" s="55"/>
      <c r="E35" s="49"/>
      <c r="F35" s="50"/>
      <c r="G35" s="51"/>
      <c r="H35" s="17"/>
      <c r="I35" s="52">
        <v>31779009</v>
      </c>
      <c r="J35" s="47"/>
    </row>
    <row r="36" spans="1:10" ht="12.75">
      <c r="A36" s="54" t="s">
        <v>32</v>
      </c>
      <c r="B36" s="38"/>
      <c r="C36" s="38"/>
      <c r="D36" s="55"/>
      <c r="E36" s="49"/>
      <c r="F36" s="50"/>
      <c r="G36" s="51"/>
      <c r="H36" s="17"/>
      <c r="I36" s="52">
        <v>1000000</v>
      </c>
      <c r="J36" s="47"/>
    </row>
    <row r="37" spans="1:10" ht="12.75">
      <c r="A37" s="54" t="s">
        <v>33</v>
      </c>
      <c r="B37" s="38"/>
      <c r="C37" s="38"/>
      <c r="D37" s="55"/>
      <c r="E37" s="49"/>
      <c r="F37" s="50"/>
      <c r="G37" s="51"/>
      <c r="H37" s="17"/>
      <c r="I37" s="52">
        <v>6371060</v>
      </c>
      <c r="J37" s="47"/>
    </row>
    <row r="38" spans="1:10" ht="12.75">
      <c r="A38" s="54" t="s">
        <v>34</v>
      </c>
      <c r="B38" s="38"/>
      <c r="C38" s="38"/>
      <c r="D38" s="55"/>
      <c r="E38" s="49"/>
      <c r="F38" s="50"/>
      <c r="G38" s="51"/>
      <c r="H38" s="17"/>
      <c r="I38" s="52">
        <v>5468220</v>
      </c>
      <c r="J38" s="47"/>
    </row>
    <row r="39" spans="1:10" ht="12.75">
      <c r="A39" s="54" t="s">
        <v>35</v>
      </c>
      <c r="B39" s="38"/>
      <c r="C39" s="38"/>
      <c r="D39" s="55"/>
      <c r="E39" s="49"/>
      <c r="F39" s="50"/>
      <c r="G39" s="51"/>
      <c r="H39" s="17"/>
      <c r="I39" s="52">
        <v>15056797</v>
      </c>
      <c r="J39" s="47"/>
    </row>
    <row r="40" spans="1:10" ht="12.75">
      <c r="A40" s="54" t="s">
        <v>36</v>
      </c>
      <c r="B40" s="38"/>
      <c r="C40" s="38"/>
      <c r="D40" s="55"/>
      <c r="E40" s="49"/>
      <c r="F40" s="50"/>
      <c r="G40" s="51"/>
      <c r="H40" s="17"/>
      <c r="I40" s="52">
        <v>21635317</v>
      </c>
      <c r="J40" s="47"/>
    </row>
    <row r="41" spans="1:10" ht="12.75">
      <c r="A41" s="54" t="s">
        <v>37</v>
      </c>
      <c r="B41" s="38"/>
      <c r="C41" s="38"/>
      <c r="D41" s="55"/>
      <c r="E41" s="49"/>
      <c r="F41" s="50"/>
      <c r="G41" s="51"/>
      <c r="H41" s="17"/>
      <c r="I41" s="52">
        <v>13175186</v>
      </c>
      <c r="J41" s="47"/>
    </row>
    <row r="42" spans="1:10" ht="12.75">
      <c r="A42" s="54" t="s">
        <v>38</v>
      </c>
      <c r="B42" s="38"/>
      <c r="C42" s="38"/>
      <c r="D42" s="55"/>
      <c r="E42" s="49"/>
      <c r="F42" s="50"/>
      <c r="G42" s="51"/>
      <c r="H42" s="17"/>
      <c r="I42" s="52">
        <v>10673055</v>
      </c>
      <c r="J42" s="47"/>
    </row>
    <row r="43" spans="1:10" ht="12.75">
      <c r="A43" s="54" t="s">
        <v>39</v>
      </c>
      <c r="B43" s="38"/>
      <c r="C43" s="38"/>
      <c r="D43" s="55"/>
      <c r="E43" s="49"/>
      <c r="F43" s="50"/>
      <c r="G43" s="51"/>
      <c r="H43" s="17"/>
      <c r="I43" s="52">
        <v>41769887</v>
      </c>
      <c r="J43" s="47"/>
    </row>
    <row r="44" spans="1:10" ht="12.75">
      <c r="A44" s="54" t="s">
        <v>40</v>
      </c>
      <c r="B44" s="38"/>
      <c r="C44" s="38"/>
      <c r="D44" s="55"/>
      <c r="E44" s="49"/>
      <c r="F44" s="50"/>
      <c r="G44" s="51"/>
      <c r="H44" s="17"/>
      <c r="I44" s="52">
        <v>10878282</v>
      </c>
      <c r="J44" s="47"/>
    </row>
    <row r="45" spans="1:10" ht="27" customHeight="1">
      <c r="A45" s="48" t="s">
        <v>41</v>
      </c>
      <c r="B45" s="41"/>
      <c r="C45" s="41"/>
      <c r="D45" s="42"/>
      <c r="E45" s="49"/>
      <c r="F45" s="50"/>
      <c r="G45" s="51"/>
      <c r="H45" s="17"/>
      <c r="I45" s="52">
        <v>43287775</v>
      </c>
      <c r="J45" s="47"/>
    </row>
    <row r="46" spans="1:10" ht="12.75">
      <c r="A46" s="54" t="s">
        <v>42</v>
      </c>
      <c r="B46" s="38"/>
      <c r="C46" s="38"/>
      <c r="D46" s="55"/>
      <c r="E46" s="49"/>
      <c r="F46" s="50"/>
      <c r="G46" s="51"/>
      <c r="H46" s="17"/>
      <c r="I46" s="52">
        <v>4000000</v>
      </c>
      <c r="J46" s="47"/>
    </row>
    <row r="47" spans="1:10" ht="12.75">
      <c r="A47" s="54" t="s">
        <v>43</v>
      </c>
      <c r="B47" s="38"/>
      <c r="C47" s="38"/>
      <c r="D47" s="55"/>
      <c r="E47" s="49"/>
      <c r="F47" s="50"/>
      <c r="G47" s="51"/>
      <c r="H47" s="17"/>
      <c r="I47" s="52">
        <v>15909072</v>
      </c>
      <c r="J47" s="47"/>
    </row>
    <row r="48" spans="1:10" ht="12.75">
      <c r="A48" s="54" t="s">
        <v>44</v>
      </c>
      <c r="B48" s="38"/>
      <c r="C48" s="38"/>
      <c r="D48" s="55"/>
      <c r="E48" s="49"/>
      <c r="F48" s="50"/>
      <c r="G48" s="51"/>
      <c r="H48" s="17"/>
      <c r="I48" s="52">
        <v>29223602</v>
      </c>
      <c r="J48" s="47"/>
    </row>
    <row r="49" spans="1:10" ht="12.75">
      <c r="A49" s="54" t="s">
        <v>45</v>
      </c>
      <c r="B49" s="38"/>
      <c r="C49" s="38"/>
      <c r="D49" s="55"/>
      <c r="E49" s="49"/>
      <c r="F49" s="50"/>
      <c r="G49" s="51"/>
      <c r="H49" s="17"/>
      <c r="I49" s="52">
        <v>190073301</v>
      </c>
      <c r="J49" s="47"/>
    </row>
    <row r="50" spans="1:10" ht="12.75">
      <c r="A50" s="54" t="s">
        <v>46</v>
      </c>
      <c r="B50" s="38"/>
      <c r="C50" s="38"/>
      <c r="D50" s="55"/>
      <c r="E50" s="49"/>
      <c r="F50" s="50"/>
      <c r="G50" s="51"/>
      <c r="H50" s="17"/>
      <c r="I50" s="52">
        <v>372814881</v>
      </c>
      <c r="J50" s="47"/>
    </row>
    <row r="51" spans="1:10" ht="12.75">
      <c r="A51" s="54" t="s">
        <v>47</v>
      </c>
      <c r="B51" s="38"/>
      <c r="C51" s="38"/>
      <c r="D51" s="55"/>
      <c r="E51" s="49"/>
      <c r="F51" s="50"/>
      <c r="G51" s="51"/>
      <c r="H51" s="17"/>
      <c r="I51" s="52">
        <v>486582762</v>
      </c>
      <c r="J51" s="47"/>
    </row>
    <row r="52" spans="1:10" ht="26.25" customHeight="1">
      <c r="A52" s="48" t="s">
        <v>48</v>
      </c>
      <c r="B52" s="41"/>
      <c r="C52" s="41"/>
      <c r="D52" s="42"/>
      <c r="E52" s="49"/>
      <c r="F52" s="50"/>
      <c r="G52" s="51"/>
      <c r="H52" s="17"/>
      <c r="I52" s="52">
        <v>112715901</v>
      </c>
      <c r="J52" s="47"/>
    </row>
    <row r="53" spans="1:10" ht="12.75">
      <c r="A53" s="54" t="s">
        <v>49</v>
      </c>
      <c r="B53" s="38"/>
      <c r="C53" s="38"/>
      <c r="D53" s="55"/>
      <c r="E53" s="49"/>
      <c r="F53" s="50"/>
      <c r="G53" s="51"/>
      <c r="H53" s="17"/>
      <c r="I53" s="52">
        <v>406589284</v>
      </c>
      <c r="J53" s="47"/>
    </row>
    <row r="54" spans="1:10" ht="12.75">
      <c r="A54" s="54" t="s">
        <v>50</v>
      </c>
      <c r="B54" s="38"/>
      <c r="C54" s="38"/>
      <c r="D54" s="55"/>
      <c r="E54" s="49"/>
      <c r="F54" s="50"/>
      <c r="G54" s="51"/>
      <c r="H54" s="17"/>
      <c r="I54" s="52">
        <v>182862436</v>
      </c>
      <c r="J54" s="47"/>
    </row>
    <row r="55" spans="1:10" ht="12.75">
      <c r="A55" s="54" t="s">
        <v>51</v>
      </c>
      <c r="B55" s="38"/>
      <c r="C55" s="38"/>
      <c r="D55" s="55"/>
      <c r="E55" s="49"/>
      <c r="F55" s="50"/>
      <c r="G55" s="51"/>
      <c r="H55" s="17"/>
      <c r="I55" s="52">
        <v>37007633</v>
      </c>
      <c r="J55" s="47"/>
    </row>
    <row r="56" spans="1:10" ht="12.75">
      <c r="A56" s="54" t="s">
        <v>52</v>
      </c>
      <c r="B56" s="38"/>
      <c r="C56" s="38"/>
      <c r="D56" s="55"/>
      <c r="E56" s="49"/>
      <c r="F56" s="50"/>
      <c r="G56" s="51"/>
      <c r="H56" s="17"/>
      <c r="I56" s="52">
        <v>289413879</v>
      </c>
      <c r="J56" s="47"/>
    </row>
    <row r="57" spans="1:10" ht="12.75">
      <c r="A57" s="59" t="s">
        <v>53</v>
      </c>
      <c r="B57" s="60"/>
      <c r="C57" s="60"/>
      <c r="D57" s="61"/>
      <c r="E57" s="62"/>
      <c r="F57" s="63"/>
      <c r="G57" s="64"/>
      <c r="H57" s="20"/>
      <c r="I57" s="65">
        <v>26966281</v>
      </c>
      <c r="J57" s="66"/>
    </row>
    <row r="58" spans="1:10" ht="12.75">
      <c r="A58" s="67" t="s">
        <v>54</v>
      </c>
      <c r="B58" s="68"/>
      <c r="C58" s="68"/>
      <c r="D58" s="69"/>
      <c r="E58" s="70"/>
      <c r="F58" s="71"/>
      <c r="G58" s="72"/>
      <c r="H58" s="22"/>
      <c r="I58" s="73">
        <v>1388798375</v>
      </c>
      <c r="J58" s="74"/>
    </row>
    <row r="59" spans="1:10" ht="26.25" customHeight="1">
      <c r="A59" s="48" t="s">
        <v>55</v>
      </c>
      <c r="B59" s="41"/>
      <c r="C59" s="41"/>
      <c r="D59" s="42"/>
      <c r="E59" s="49"/>
      <c r="F59" s="50"/>
      <c r="G59" s="51"/>
      <c r="H59" s="17"/>
      <c r="I59" s="52">
        <v>5487756</v>
      </c>
      <c r="J59" s="47"/>
    </row>
    <row r="60" spans="1:10" ht="12.75">
      <c r="A60" s="54" t="s">
        <v>56</v>
      </c>
      <c r="B60" s="38"/>
      <c r="C60" s="38"/>
      <c r="D60" s="55"/>
      <c r="E60" s="49"/>
      <c r="F60" s="50"/>
      <c r="G60" s="51"/>
      <c r="H60" s="17"/>
      <c r="I60" s="52">
        <v>1879193</v>
      </c>
      <c r="J60" s="47"/>
    </row>
    <row r="61" spans="1:10" ht="12.75">
      <c r="A61" s="54" t="s">
        <v>57</v>
      </c>
      <c r="B61" s="38"/>
      <c r="C61" s="38"/>
      <c r="D61" s="55"/>
      <c r="E61" s="49"/>
      <c r="F61" s="50"/>
      <c r="G61" s="51"/>
      <c r="H61" s="17"/>
      <c r="I61" s="52">
        <v>15372524</v>
      </c>
      <c r="J61" s="47"/>
    </row>
    <row r="62" spans="1:10" ht="12.75">
      <c r="A62" s="54" t="s">
        <v>58</v>
      </c>
      <c r="B62" s="38"/>
      <c r="C62" s="38"/>
      <c r="D62" s="55"/>
      <c r="E62" s="49"/>
      <c r="F62" s="50"/>
      <c r="G62" s="51"/>
      <c r="H62" s="17"/>
      <c r="I62" s="52">
        <v>621137541</v>
      </c>
      <c r="J62" s="47"/>
    </row>
    <row r="63" spans="1:10" ht="12.75">
      <c r="A63" s="54" t="s">
        <v>59</v>
      </c>
      <c r="B63" s="38"/>
      <c r="C63" s="38"/>
      <c r="D63" s="55"/>
      <c r="E63" s="49"/>
      <c r="F63" s="50"/>
      <c r="G63" s="51"/>
      <c r="H63" s="17"/>
      <c r="I63" s="52">
        <v>134640372</v>
      </c>
      <c r="J63" s="47"/>
    </row>
    <row r="64" spans="1:10" ht="12.75">
      <c r="A64" s="54" t="s">
        <v>60</v>
      </c>
      <c r="B64" s="38"/>
      <c r="C64" s="38"/>
      <c r="D64" s="55"/>
      <c r="E64" s="49"/>
      <c r="F64" s="50"/>
      <c r="G64" s="51"/>
      <c r="H64" s="17"/>
      <c r="I64" s="52">
        <v>124590342</v>
      </c>
      <c r="J64" s="47"/>
    </row>
    <row r="65" spans="1:10" ht="12.75">
      <c r="A65" s="54" t="s">
        <v>61</v>
      </c>
      <c r="B65" s="38"/>
      <c r="C65" s="38"/>
      <c r="D65" s="55"/>
      <c r="E65" s="49"/>
      <c r="F65" s="50"/>
      <c r="G65" s="51"/>
      <c r="H65" s="17"/>
      <c r="I65" s="52">
        <v>18068931</v>
      </c>
      <c r="J65" s="47"/>
    </row>
    <row r="66" spans="1:10" ht="12.75">
      <c r="A66" s="54" t="s">
        <v>62</v>
      </c>
      <c r="B66" s="38"/>
      <c r="C66" s="38"/>
      <c r="D66" s="55"/>
      <c r="E66" s="49"/>
      <c r="F66" s="50"/>
      <c r="G66" s="51"/>
      <c r="H66" s="17"/>
      <c r="I66" s="52">
        <v>23687244</v>
      </c>
      <c r="J66" s="47"/>
    </row>
    <row r="67" spans="1:10" ht="12.75">
      <c r="A67" s="54" t="s">
        <v>63</v>
      </c>
      <c r="B67" s="38"/>
      <c r="C67" s="38"/>
      <c r="D67" s="55"/>
      <c r="E67" s="49"/>
      <c r="F67" s="50"/>
      <c r="G67" s="51"/>
      <c r="H67" s="17"/>
      <c r="I67" s="52">
        <v>2176085</v>
      </c>
      <c r="J67" s="47"/>
    </row>
    <row r="68" spans="1:10" ht="12.75">
      <c r="A68" s="54" t="s">
        <v>64</v>
      </c>
      <c r="B68" s="38"/>
      <c r="C68" s="38"/>
      <c r="D68" s="55"/>
      <c r="E68" s="49"/>
      <c r="F68" s="50"/>
      <c r="G68" s="51"/>
      <c r="H68" s="17"/>
      <c r="I68" s="52">
        <v>37031691</v>
      </c>
      <c r="J68" s="47"/>
    </row>
    <row r="69" spans="1:10" ht="28.5" customHeight="1">
      <c r="A69" s="48" t="s">
        <v>11</v>
      </c>
      <c r="B69" s="41"/>
      <c r="C69" s="41"/>
      <c r="D69" s="42"/>
      <c r="E69" s="49"/>
      <c r="F69" s="50"/>
      <c r="G69" s="51"/>
      <c r="H69" s="17"/>
      <c r="I69" s="52">
        <v>69517382</v>
      </c>
      <c r="J69" s="47"/>
    </row>
    <row r="70" spans="1:10" ht="12.75">
      <c r="A70" s="54" t="s">
        <v>65</v>
      </c>
      <c r="B70" s="38"/>
      <c r="C70" s="38"/>
      <c r="D70" s="55"/>
      <c r="E70" s="49"/>
      <c r="F70" s="50"/>
      <c r="G70" s="51"/>
      <c r="H70" s="17"/>
      <c r="I70" s="52">
        <v>10950712</v>
      </c>
      <c r="J70" s="47"/>
    </row>
    <row r="71" spans="1:10" ht="12.75">
      <c r="A71" s="54" t="s">
        <v>66</v>
      </c>
      <c r="B71" s="38"/>
      <c r="C71" s="38"/>
      <c r="D71" s="55"/>
      <c r="E71" s="49"/>
      <c r="F71" s="50"/>
      <c r="G71" s="51"/>
      <c r="H71" s="17"/>
      <c r="I71" s="52">
        <v>96192488</v>
      </c>
      <c r="J71" s="47"/>
    </row>
    <row r="72" spans="1:10" ht="12.75">
      <c r="A72" s="54" t="s">
        <v>67</v>
      </c>
      <c r="B72" s="38"/>
      <c r="C72" s="38"/>
      <c r="D72" s="55"/>
      <c r="E72" s="49"/>
      <c r="F72" s="50"/>
      <c r="G72" s="51"/>
      <c r="H72" s="17"/>
      <c r="I72" s="52">
        <v>42844749</v>
      </c>
      <c r="J72" s="47"/>
    </row>
    <row r="73" spans="1:10" ht="12.75">
      <c r="A73" s="54" t="s">
        <v>68</v>
      </c>
      <c r="B73" s="38"/>
      <c r="C73" s="38"/>
      <c r="D73" s="55"/>
      <c r="E73" s="49"/>
      <c r="F73" s="50"/>
      <c r="G73" s="51"/>
      <c r="H73" s="17"/>
      <c r="I73" s="52">
        <v>25458248</v>
      </c>
      <c r="J73" s="47"/>
    </row>
    <row r="74" spans="1:10" ht="15.75" customHeight="1">
      <c r="A74" s="48" t="s">
        <v>69</v>
      </c>
      <c r="B74" s="41"/>
      <c r="C74" s="41"/>
      <c r="D74" s="42"/>
      <c r="E74" s="49"/>
      <c r="F74" s="50"/>
      <c r="G74" s="51"/>
      <c r="H74" s="17"/>
      <c r="I74" s="52">
        <v>56141310</v>
      </c>
      <c r="J74" s="47"/>
    </row>
    <row r="75" spans="1:10" ht="12.75">
      <c r="A75" s="54" t="s">
        <v>70</v>
      </c>
      <c r="B75" s="38"/>
      <c r="C75" s="38"/>
      <c r="D75" s="55"/>
      <c r="E75" s="49"/>
      <c r="F75" s="50"/>
      <c r="G75" s="51"/>
      <c r="H75" s="17"/>
      <c r="I75" s="52">
        <v>32979095</v>
      </c>
      <c r="J75" s="47"/>
    </row>
    <row r="76" spans="1:10" ht="12.75">
      <c r="A76" s="54" t="s">
        <v>71</v>
      </c>
      <c r="B76" s="38"/>
      <c r="C76" s="38"/>
      <c r="D76" s="55"/>
      <c r="E76" s="49"/>
      <c r="F76" s="50"/>
      <c r="G76" s="51"/>
      <c r="H76" s="17"/>
      <c r="I76" s="52">
        <v>6926936</v>
      </c>
      <c r="J76" s="47"/>
    </row>
    <row r="77" spans="1:10" ht="12.75">
      <c r="A77" s="54" t="s">
        <v>72</v>
      </c>
      <c r="B77" s="38"/>
      <c r="C77" s="38"/>
      <c r="D77" s="55"/>
      <c r="E77" s="49"/>
      <c r="F77" s="50"/>
      <c r="G77" s="51"/>
      <c r="H77" s="17"/>
      <c r="I77" s="52">
        <v>10183912</v>
      </c>
      <c r="J77" s="47"/>
    </row>
    <row r="78" spans="1:10" ht="27.75" customHeight="1">
      <c r="A78" s="48" t="s">
        <v>73</v>
      </c>
      <c r="B78" s="41"/>
      <c r="C78" s="41"/>
      <c r="D78" s="42"/>
      <c r="E78" s="49"/>
      <c r="F78" s="50"/>
      <c r="G78" s="51"/>
      <c r="H78" s="17"/>
      <c r="I78" s="52">
        <v>32829472</v>
      </c>
      <c r="J78" s="47"/>
    </row>
    <row r="79" spans="1:10" ht="12.75">
      <c r="A79" s="54" t="s">
        <v>74</v>
      </c>
      <c r="B79" s="38"/>
      <c r="C79" s="38"/>
      <c r="D79" s="55"/>
      <c r="E79" s="49"/>
      <c r="F79" s="50"/>
      <c r="G79" s="51"/>
      <c r="H79" s="17"/>
      <c r="I79" s="52">
        <v>23191696</v>
      </c>
      <c r="J79" s="47"/>
    </row>
    <row r="80" spans="1:10" ht="12.75">
      <c r="A80" s="54" t="s">
        <v>75</v>
      </c>
      <c r="B80" s="38"/>
      <c r="C80" s="38"/>
      <c r="D80" s="55"/>
      <c r="E80" s="49"/>
      <c r="F80" s="50"/>
      <c r="G80" s="51"/>
      <c r="H80" s="17"/>
      <c r="I80" s="52">
        <v>8933600</v>
      </c>
      <c r="J80" s="47"/>
    </row>
    <row r="81" spans="1:10" ht="12.75">
      <c r="A81" s="54" t="s">
        <v>76</v>
      </c>
      <c r="B81" s="38"/>
      <c r="C81" s="38"/>
      <c r="D81" s="55"/>
      <c r="E81" s="49"/>
      <c r="F81" s="50"/>
      <c r="G81" s="51"/>
      <c r="H81" s="17"/>
      <c r="I81" s="52">
        <v>143176708</v>
      </c>
      <c r="J81" s="47"/>
    </row>
    <row r="82" spans="1:10" ht="12.75">
      <c r="A82" s="54" t="s">
        <v>77</v>
      </c>
      <c r="B82" s="38"/>
      <c r="C82" s="38"/>
      <c r="D82" s="55"/>
      <c r="E82" s="49"/>
      <c r="F82" s="50"/>
      <c r="G82" s="51"/>
      <c r="H82" s="17"/>
      <c r="I82" s="52">
        <v>3755200</v>
      </c>
      <c r="J82" s="47"/>
    </row>
    <row r="83" spans="1:10" ht="12.75">
      <c r="A83" s="54" t="s">
        <v>78</v>
      </c>
      <c r="B83" s="38"/>
      <c r="C83" s="38"/>
      <c r="D83" s="55"/>
      <c r="E83" s="49"/>
      <c r="F83" s="50"/>
      <c r="G83" s="51"/>
      <c r="H83" s="17"/>
      <c r="I83" s="52">
        <v>18460382</v>
      </c>
      <c r="J83" s="47"/>
    </row>
    <row r="84" spans="1:10" ht="12.75">
      <c r="A84" s="54" t="s">
        <v>79</v>
      </c>
      <c r="B84" s="38"/>
      <c r="C84" s="38"/>
      <c r="D84" s="55"/>
      <c r="E84" s="49"/>
      <c r="F84" s="50"/>
      <c r="G84" s="51"/>
      <c r="H84" s="17"/>
      <c r="I84" s="52">
        <v>1000000</v>
      </c>
      <c r="J84" s="47"/>
    </row>
    <row r="85" spans="1:10" s="14" customFormat="1" ht="19.5" customHeight="1">
      <c r="A85" s="40" t="s">
        <v>80</v>
      </c>
      <c r="B85" s="41"/>
      <c r="C85" s="41"/>
      <c r="D85" s="42"/>
      <c r="E85" s="43" t="s">
        <v>81</v>
      </c>
      <c r="F85" s="44"/>
      <c r="G85" s="45"/>
      <c r="H85" s="16">
        <f>6-1</f>
        <v>5</v>
      </c>
      <c r="I85" s="46">
        <f>SUM(I86:J91)</f>
        <v>398483086</v>
      </c>
      <c r="J85" s="47"/>
    </row>
    <row r="86" spans="1:10" ht="12.75">
      <c r="A86" s="54" t="s">
        <v>27</v>
      </c>
      <c r="B86" s="38"/>
      <c r="C86" s="38"/>
      <c r="D86" s="55"/>
      <c r="E86" s="49"/>
      <c r="F86" s="50"/>
      <c r="G86" s="51"/>
      <c r="H86" s="17"/>
      <c r="I86" s="52">
        <f>206452190-28000000</f>
        <v>178452190</v>
      </c>
      <c r="J86" s="47"/>
    </row>
    <row r="87" spans="1:10" ht="12.75">
      <c r="A87" s="54" t="s">
        <v>82</v>
      </c>
      <c r="B87" s="38"/>
      <c r="C87" s="38"/>
      <c r="D87" s="55"/>
      <c r="E87" s="49"/>
      <c r="F87" s="50"/>
      <c r="G87" s="51"/>
      <c r="H87" s="17"/>
      <c r="I87" s="52">
        <v>156828104</v>
      </c>
      <c r="J87" s="47"/>
    </row>
    <row r="88" spans="1:10" ht="30.75" customHeight="1">
      <c r="A88" s="53" t="s">
        <v>165</v>
      </c>
      <c r="B88" s="41"/>
      <c r="C88" s="41"/>
      <c r="D88" s="42"/>
      <c r="E88" s="49"/>
      <c r="F88" s="50"/>
      <c r="G88" s="51"/>
      <c r="H88" s="17"/>
      <c r="I88" s="52">
        <v>3170044</v>
      </c>
      <c r="J88" s="47"/>
    </row>
    <row r="89" spans="1:10" ht="12.75">
      <c r="A89" s="54" t="s">
        <v>83</v>
      </c>
      <c r="B89" s="38"/>
      <c r="C89" s="38"/>
      <c r="D89" s="55"/>
      <c r="E89" s="49"/>
      <c r="F89" s="50"/>
      <c r="G89" s="51"/>
      <c r="H89" s="17"/>
      <c r="I89" s="52">
        <v>43867489</v>
      </c>
      <c r="J89" s="47"/>
    </row>
    <row r="90" spans="1:10" ht="12.75">
      <c r="A90" s="54" t="s">
        <v>84</v>
      </c>
      <c r="B90" s="38"/>
      <c r="C90" s="38"/>
      <c r="D90" s="55"/>
      <c r="E90" s="49"/>
      <c r="F90" s="50"/>
      <c r="G90" s="51"/>
      <c r="H90" s="17"/>
      <c r="I90" s="52">
        <v>15439076</v>
      </c>
      <c r="J90" s="47"/>
    </row>
    <row r="91" spans="1:10" ht="12.75">
      <c r="A91" s="54" t="s">
        <v>85</v>
      </c>
      <c r="B91" s="38"/>
      <c r="C91" s="38"/>
      <c r="D91" s="55"/>
      <c r="E91" s="49"/>
      <c r="F91" s="50"/>
      <c r="G91" s="51"/>
      <c r="H91" s="17"/>
      <c r="I91" s="52">
        <v>726183</v>
      </c>
      <c r="J91" s="47"/>
    </row>
    <row r="92" spans="1:10" ht="19.5" customHeight="1">
      <c r="A92" s="40" t="s">
        <v>86</v>
      </c>
      <c r="B92" s="41"/>
      <c r="C92" s="41"/>
      <c r="D92" s="42"/>
      <c r="E92" s="43" t="s">
        <v>87</v>
      </c>
      <c r="F92" s="44"/>
      <c r="G92" s="45"/>
      <c r="H92" s="16">
        <f>20-3</f>
        <v>17</v>
      </c>
      <c r="I92" s="46">
        <v>636546187</v>
      </c>
      <c r="J92" s="47"/>
    </row>
    <row r="93" spans="1:10" ht="12.75">
      <c r="A93" s="53" t="s">
        <v>166</v>
      </c>
      <c r="B93" s="41"/>
      <c r="C93" s="41"/>
      <c r="D93" s="42"/>
      <c r="E93" s="49"/>
      <c r="F93" s="50"/>
      <c r="G93" s="51"/>
      <c r="H93" s="17"/>
      <c r="I93" s="52">
        <v>13351540</v>
      </c>
      <c r="J93" s="47"/>
    </row>
    <row r="94" spans="1:10" ht="12.75">
      <c r="A94" s="54" t="s">
        <v>88</v>
      </c>
      <c r="B94" s="38"/>
      <c r="C94" s="38"/>
      <c r="D94" s="55"/>
      <c r="E94" s="49"/>
      <c r="F94" s="50"/>
      <c r="G94" s="51"/>
      <c r="H94" s="17"/>
      <c r="I94" s="52">
        <v>23570751</v>
      </c>
      <c r="J94" s="47"/>
    </row>
    <row r="95" spans="1:10" ht="12.75">
      <c r="A95" s="54" t="s">
        <v>89</v>
      </c>
      <c r="B95" s="38"/>
      <c r="C95" s="38"/>
      <c r="D95" s="55"/>
      <c r="E95" s="49"/>
      <c r="F95" s="50"/>
      <c r="G95" s="51"/>
      <c r="H95" s="17"/>
      <c r="I95" s="52">
        <v>7800782</v>
      </c>
      <c r="J95" s="47"/>
    </row>
    <row r="96" spans="1:10" ht="12.75">
      <c r="A96" s="54" t="s">
        <v>90</v>
      </c>
      <c r="B96" s="38"/>
      <c r="C96" s="38"/>
      <c r="D96" s="55"/>
      <c r="E96" s="49"/>
      <c r="F96" s="50"/>
      <c r="G96" s="51"/>
      <c r="H96" s="17"/>
      <c r="I96" s="52">
        <v>16748317</v>
      </c>
      <c r="J96" s="47"/>
    </row>
    <row r="97" spans="1:10" ht="12.75">
      <c r="A97" s="54" t="s">
        <v>91</v>
      </c>
      <c r="B97" s="38"/>
      <c r="C97" s="38"/>
      <c r="D97" s="55"/>
      <c r="E97" s="49"/>
      <c r="F97" s="50"/>
      <c r="G97" s="51"/>
      <c r="H97" s="17"/>
      <c r="I97" s="52">
        <v>43353484</v>
      </c>
      <c r="J97" s="47"/>
    </row>
    <row r="98" spans="1:10" ht="12.75">
      <c r="A98" s="54" t="s">
        <v>92</v>
      </c>
      <c r="B98" s="38"/>
      <c r="C98" s="38"/>
      <c r="D98" s="55"/>
      <c r="E98" s="49"/>
      <c r="F98" s="50"/>
      <c r="G98" s="51"/>
      <c r="H98" s="17"/>
      <c r="I98" s="52">
        <v>47580101</v>
      </c>
      <c r="J98" s="47"/>
    </row>
    <row r="99" spans="1:10" ht="12.75">
      <c r="A99" s="54" t="s">
        <v>93</v>
      </c>
      <c r="B99" s="38"/>
      <c r="C99" s="38"/>
      <c r="D99" s="55"/>
      <c r="E99" s="49"/>
      <c r="F99" s="50"/>
      <c r="G99" s="51"/>
      <c r="H99" s="17"/>
      <c r="I99" s="52">
        <v>22259641</v>
      </c>
      <c r="J99" s="47"/>
    </row>
    <row r="100" spans="1:10" ht="12.75">
      <c r="A100" s="54" t="s">
        <v>94</v>
      </c>
      <c r="B100" s="38"/>
      <c r="C100" s="38"/>
      <c r="D100" s="55"/>
      <c r="E100" s="49"/>
      <c r="F100" s="50"/>
      <c r="G100" s="51"/>
      <c r="H100" s="17"/>
      <c r="I100" s="52">
        <v>47862745</v>
      </c>
      <c r="J100" s="47"/>
    </row>
    <row r="101" spans="1:10" ht="12.75">
      <c r="A101" s="54" t="s">
        <v>95</v>
      </c>
      <c r="B101" s="38"/>
      <c r="C101" s="38"/>
      <c r="D101" s="55"/>
      <c r="E101" s="49"/>
      <c r="F101" s="50"/>
      <c r="G101" s="51"/>
      <c r="H101" s="17"/>
      <c r="I101" s="52">
        <v>7777974</v>
      </c>
      <c r="J101" s="47"/>
    </row>
    <row r="102" spans="1:10" ht="12.75">
      <c r="A102" s="54" t="s">
        <v>96</v>
      </c>
      <c r="B102" s="38"/>
      <c r="C102" s="38"/>
      <c r="D102" s="55"/>
      <c r="E102" s="49"/>
      <c r="F102" s="50"/>
      <c r="G102" s="51"/>
      <c r="H102" s="17"/>
      <c r="I102" s="52">
        <v>15000000</v>
      </c>
      <c r="J102" s="47"/>
    </row>
    <row r="103" spans="1:10" ht="12.75">
      <c r="A103" s="54" t="s">
        <v>17</v>
      </c>
      <c r="B103" s="38"/>
      <c r="C103" s="38"/>
      <c r="D103" s="55"/>
      <c r="E103" s="49"/>
      <c r="F103" s="50"/>
      <c r="G103" s="51"/>
      <c r="H103" s="17"/>
      <c r="I103" s="52">
        <v>57866942</v>
      </c>
      <c r="J103" s="47"/>
    </row>
    <row r="104" spans="1:10" ht="12.75">
      <c r="A104" s="54" t="s">
        <v>97</v>
      </c>
      <c r="B104" s="38"/>
      <c r="C104" s="38"/>
      <c r="D104" s="55"/>
      <c r="E104" s="49"/>
      <c r="F104" s="50"/>
      <c r="G104" s="51"/>
      <c r="H104" s="17"/>
      <c r="I104" s="52">
        <v>108282906</v>
      </c>
      <c r="J104" s="47"/>
    </row>
    <row r="105" spans="1:10" ht="12.75">
      <c r="A105" s="54" t="s">
        <v>98</v>
      </c>
      <c r="B105" s="38"/>
      <c r="C105" s="38"/>
      <c r="D105" s="55"/>
      <c r="E105" s="49"/>
      <c r="F105" s="50"/>
      <c r="G105" s="51"/>
      <c r="H105" s="17"/>
      <c r="I105" s="52">
        <v>84969137</v>
      </c>
      <c r="J105" s="47"/>
    </row>
    <row r="106" spans="1:10" ht="12.75">
      <c r="A106" s="54" t="s">
        <v>99</v>
      </c>
      <c r="B106" s="38"/>
      <c r="C106" s="38"/>
      <c r="D106" s="55"/>
      <c r="E106" s="49"/>
      <c r="F106" s="50"/>
      <c r="G106" s="51"/>
      <c r="H106" s="17"/>
      <c r="I106" s="52">
        <v>20226055</v>
      </c>
      <c r="J106" s="47"/>
    </row>
    <row r="107" spans="1:10" ht="30" customHeight="1">
      <c r="A107" s="53" t="s">
        <v>170</v>
      </c>
      <c r="B107" s="41"/>
      <c r="C107" s="41"/>
      <c r="D107" s="42"/>
      <c r="E107" s="49"/>
      <c r="F107" s="50"/>
      <c r="G107" s="51"/>
      <c r="H107" s="17"/>
      <c r="I107" s="52">
        <v>160000</v>
      </c>
      <c r="J107" s="47"/>
    </row>
    <row r="108" spans="1:10" ht="12.75">
      <c r="A108" s="54" t="s">
        <v>100</v>
      </c>
      <c r="B108" s="38"/>
      <c r="C108" s="38"/>
      <c r="D108" s="55"/>
      <c r="E108" s="49"/>
      <c r="F108" s="50"/>
      <c r="G108" s="51"/>
      <c r="H108" s="17"/>
      <c r="I108" s="52">
        <v>68230507</v>
      </c>
      <c r="J108" s="47"/>
    </row>
    <row r="109" spans="1:10" ht="12.75">
      <c r="A109" s="54" t="s">
        <v>101</v>
      </c>
      <c r="B109" s="38"/>
      <c r="C109" s="38"/>
      <c r="D109" s="55"/>
      <c r="E109" s="49"/>
      <c r="F109" s="50"/>
      <c r="G109" s="51"/>
      <c r="H109" s="17"/>
      <c r="I109" s="52">
        <v>22228288</v>
      </c>
      <c r="J109" s="47"/>
    </row>
    <row r="110" spans="1:10" ht="12.75">
      <c r="A110" s="53" t="s">
        <v>171</v>
      </c>
      <c r="B110" s="41"/>
      <c r="C110" s="41"/>
      <c r="D110" s="42"/>
      <c r="E110" s="49"/>
      <c r="F110" s="50"/>
      <c r="G110" s="51"/>
      <c r="H110" s="17"/>
      <c r="I110" s="52">
        <v>50000</v>
      </c>
      <c r="J110" s="47"/>
    </row>
    <row r="111" spans="1:10" ht="12.75">
      <c r="A111" s="59" t="s">
        <v>102</v>
      </c>
      <c r="B111" s="60"/>
      <c r="C111" s="60"/>
      <c r="D111" s="61"/>
      <c r="E111" s="62"/>
      <c r="F111" s="63"/>
      <c r="G111" s="64"/>
      <c r="H111" s="20"/>
      <c r="I111" s="65">
        <v>27160000</v>
      </c>
      <c r="J111" s="66"/>
    </row>
    <row r="112" spans="1:10" ht="12.75">
      <c r="A112" s="67" t="s">
        <v>103</v>
      </c>
      <c r="B112" s="68"/>
      <c r="C112" s="68"/>
      <c r="D112" s="69"/>
      <c r="E112" s="70"/>
      <c r="F112" s="71"/>
      <c r="G112" s="72"/>
      <c r="H112" s="22"/>
      <c r="I112" s="73">
        <v>2067017</v>
      </c>
      <c r="J112" s="74"/>
    </row>
    <row r="113" spans="1:10" s="14" customFormat="1" ht="19.5" customHeight="1">
      <c r="A113" s="40" t="s">
        <v>104</v>
      </c>
      <c r="B113" s="41"/>
      <c r="C113" s="41"/>
      <c r="D113" s="42"/>
      <c r="E113" s="43" t="s">
        <v>105</v>
      </c>
      <c r="F113" s="44"/>
      <c r="G113" s="45"/>
      <c r="H113" s="16">
        <f>2-1</f>
        <v>1</v>
      </c>
      <c r="I113" s="46">
        <v>9206154</v>
      </c>
      <c r="J113" s="47"/>
    </row>
    <row r="114" spans="1:10" ht="12.75">
      <c r="A114" s="54" t="s">
        <v>106</v>
      </c>
      <c r="B114" s="38"/>
      <c r="C114" s="38"/>
      <c r="D114" s="55"/>
      <c r="E114" s="49"/>
      <c r="F114" s="50"/>
      <c r="G114" s="51"/>
      <c r="H114" s="17"/>
      <c r="I114" s="52">
        <v>8661459</v>
      </c>
      <c r="J114" s="47"/>
    </row>
    <row r="115" spans="1:10" ht="27.75" customHeight="1">
      <c r="A115" s="53" t="s">
        <v>170</v>
      </c>
      <c r="B115" s="41"/>
      <c r="C115" s="41"/>
      <c r="D115" s="42"/>
      <c r="E115" s="49"/>
      <c r="F115" s="50"/>
      <c r="G115" s="51"/>
      <c r="H115" s="17"/>
      <c r="I115" s="52">
        <v>544695</v>
      </c>
      <c r="J115" s="47"/>
    </row>
    <row r="116" spans="1:10" ht="23.25" customHeight="1">
      <c r="A116" s="40" t="s">
        <v>107</v>
      </c>
      <c r="B116" s="41"/>
      <c r="C116" s="41"/>
      <c r="D116" s="42"/>
      <c r="E116" s="43" t="s">
        <v>108</v>
      </c>
      <c r="F116" s="44"/>
      <c r="G116" s="45"/>
      <c r="H116" s="16">
        <v>5</v>
      </c>
      <c r="I116" s="46">
        <v>452029611</v>
      </c>
      <c r="J116" s="47"/>
    </row>
    <row r="117" spans="1:10" ht="31.5" customHeight="1">
      <c r="A117" s="48" t="s">
        <v>109</v>
      </c>
      <c r="B117" s="41"/>
      <c r="C117" s="41"/>
      <c r="D117" s="42"/>
      <c r="E117" s="49"/>
      <c r="F117" s="50"/>
      <c r="G117" s="51"/>
      <c r="H117" s="17"/>
      <c r="I117" s="52">
        <v>19337632</v>
      </c>
      <c r="J117" s="47"/>
    </row>
    <row r="118" spans="1:10" ht="12.75">
      <c r="A118" s="54" t="s">
        <v>110</v>
      </c>
      <c r="B118" s="38"/>
      <c r="C118" s="38"/>
      <c r="D118" s="55"/>
      <c r="E118" s="49"/>
      <c r="F118" s="50"/>
      <c r="G118" s="51"/>
      <c r="H118" s="17"/>
      <c r="I118" s="52">
        <v>123916419</v>
      </c>
      <c r="J118" s="47"/>
    </row>
    <row r="119" spans="1:10" ht="12.75">
      <c r="A119" s="54" t="s">
        <v>111</v>
      </c>
      <c r="B119" s="38"/>
      <c r="C119" s="38"/>
      <c r="D119" s="55"/>
      <c r="E119" s="49"/>
      <c r="F119" s="50"/>
      <c r="G119" s="51"/>
      <c r="H119" s="17"/>
      <c r="I119" s="52">
        <v>1441736</v>
      </c>
      <c r="J119" s="47"/>
    </row>
    <row r="120" spans="1:10" ht="12.75">
      <c r="A120" s="54" t="s">
        <v>112</v>
      </c>
      <c r="B120" s="38"/>
      <c r="C120" s="38"/>
      <c r="D120" s="55"/>
      <c r="E120" s="49"/>
      <c r="F120" s="50"/>
      <c r="G120" s="51"/>
      <c r="H120" s="17"/>
      <c r="I120" s="52">
        <v>6584736</v>
      </c>
      <c r="J120" s="47"/>
    </row>
    <row r="121" spans="1:10" ht="12.75">
      <c r="A121" s="54" t="s">
        <v>113</v>
      </c>
      <c r="B121" s="38"/>
      <c r="C121" s="38"/>
      <c r="D121" s="55"/>
      <c r="E121" s="49"/>
      <c r="F121" s="50"/>
      <c r="G121" s="51"/>
      <c r="H121" s="17"/>
      <c r="I121" s="52">
        <v>300749088</v>
      </c>
      <c r="J121" s="47"/>
    </row>
    <row r="122" spans="1:10" s="14" customFormat="1" ht="19.5" customHeight="1">
      <c r="A122" s="40" t="s">
        <v>114</v>
      </c>
      <c r="B122" s="41"/>
      <c r="C122" s="41"/>
      <c r="D122" s="42"/>
      <c r="E122" s="43" t="s">
        <v>115</v>
      </c>
      <c r="F122" s="44"/>
      <c r="G122" s="45"/>
      <c r="H122" s="16">
        <f>4-3</f>
        <v>1</v>
      </c>
      <c r="I122" s="46">
        <v>831773777</v>
      </c>
      <c r="J122" s="47"/>
    </row>
    <row r="123" spans="1:10" ht="12.75">
      <c r="A123" s="53" t="s">
        <v>168</v>
      </c>
      <c r="B123" s="41"/>
      <c r="C123" s="41"/>
      <c r="D123" s="42"/>
      <c r="E123" s="49"/>
      <c r="F123" s="50"/>
      <c r="G123" s="51"/>
      <c r="H123" s="17"/>
      <c r="I123" s="52">
        <v>2651673</v>
      </c>
      <c r="J123" s="47"/>
    </row>
    <row r="124" spans="1:10" ht="28.5" customHeight="1">
      <c r="A124" s="53" t="s">
        <v>169</v>
      </c>
      <c r="B124" s="41"/>
      <c r="C124" s="41"/>
      <c r="D124" s="42"/>
      <c r="E124" s="49"/>
      <c r="F124" s="50"/>
      <c r="G124" s="51"/>
      <c r="H124" s="17"/>
      <c r="I124" s="52">
        <v>18785970</v>
      </c>
      <c r="J124" s="47"/>
    </row>
    <row r="125" spans="1:10" ht="12.75">
      <c r="A125" s="54" t="s">
        <v>21</v>
      </c>
      <c r="B125" s="38"/>
      <c r="C125" s="38"/>
      <c r="D125" s="55"/>
      <c r="E125" s="49"/>
      <c r="F125" s="50"/>
      <c r="G125" s="51"/>
      <c r="H125" s="17"/>
      <c r="I125" s="52">
        <v>752736134</v>
      </c>
      <c r="J125" s="47"/>
    </row>
    <row r="126" spans="1:10" ht="12.75">
      <c r="A126" s="53" t="s">
        <v>175</v>
      </c>
      <c r="B126" s="41"/>
      <c r="C126" s="41"/>
      <c r="D126" s="42"/>
      <c r="E126" s="49"/>
      <c r="F126" s="50"/>
      <c r="G126" s="51"/>
      <c r="H126" s="17"/>
      <c r="I126" s="52">
        <v>57600000</v>
      </c>
      <c r="J126" s="47"/>
    </row>
    <row r="127" spans="1:10" ht="19.5" customHeight="1">
      <c r="A127" s="56" t="s">
        <v>116</v>
      </c>
      <c r="B127" s="41"/>
      <c r="C127" s="41"/>
      <c r="D127" s="42"/>
      <c r="E127" s="57"/>
      <c r="F127" s="44"/>
      <c r="G127" s="45"/>
      <c r="H127" s="15">
        <f>H128+H138</f>
        <v>12</v>
      </c>
      <c r="I127" s="58">
        <f>I128+I138</f>
        <v>662767155</v>
      </c>
      <c r="J127" s="47"/>
    </row>
    <row r="128" spans="1:10" ht="27.75" customHeight="1">
      <c r="A128" s="40" t="s">
        <v>117</v>
      </c>
      <c r="B128" s="41"/>
      <c r="C128" s="41"/>
      <c r="D128" s="42"/>
      <c r="E128" s="43" t="s">
        <v>118</v>
      </c>
      <c r="F128" s="44"/>
      <c r="G128" s="45"/>
      <c r="H128" s="16">
        <f>9-2</f>
        <v>7</v>
      </c>
      <c r="I128" s="46">
        <f>SUM(I129:J137)</f>
        <v>583541790</v>
      </c>
      <c r="J128" s="47"/>
    </row>
    <row r="129" spans="1:10" ht="12.75">
      <c r="A129" s="54" t="s">
        <v>119</v>
      </c>
      <c r="B129" s="38"/>
      <c r="C129" s="38"/>
      <c r="D129" s="55"/>
      <c r="E129" s="49"/>
      <c r="F129" s="50"/>
      <c r="G129" s="51"/>
      <c r="H129" s="17"/>
      <c r="I129" s="52">
        <v>158002553</v>
      </c>
      <c r="J129" s="47"/>
    </row>
    <row r="130" spans="1:10" ht="12.75">
      <c r="A130" s="54" t="s">
        <v>120</v>
      </c>
      <c r="B130" s="38"/>
      <c r="C130" s="38"/>
      <c r="D130" s="55"/>
      <c r="E130" s="49"/>
      <c r="F130" s="50"/>
      <c r="G130" s="51"/>
      <c r="H130" s="17"/>
      <c r="I130" s="52">
        <v>146026169</v>
      </c>
      <c r="J130" s="47"/>
    </row>
    <row r="131" spans="1:10" ht="12.75">
      <c r="A131" s="54" t="s">
        <v>121</v>
      </c>
      <c r="B131" s="38"/>
      <c r="C131" s="38"/>
      <c r="D131" s="55"/>
      <c r="E131" s="49"/>
      <c r="F131" s="50"/>
      <c r="G131" s="51"/>
      <c r="H131" s="17"/>
      <c r="I131" s="52">
        <v>67910534</v>
      </c>
      <c r="J131" s="47"/>
    </row>
    <row r="132" spans="1:10" ht="12.75">
      <c r="A132" s="54" t="s">
        <v>122</v>
      </c>
      <c r="B132" s="38"/>
      <c r="C132" s="38"/>
      <c r="D132" s="55"/>
      <c r="E132" s="49"/>
      <c r="F132" s="50"/>
      <c r="G132" s="51"/>
      <c r="H132" s="17"/>
      <c r="I132" s="52">
        <v>64593972</v>
      </c>
      <c r="J132" s="47"/>
    </row>
    <row r="133" spans="1:10" ht="27" customHeight="1">
      <c r="A133" s="53" t="s">
        <v>170</v>
      </c>
      <c r="B133" s="41"/>
      <c r="C133" s="41"/>
      <c r="D133" s="42"/>
      <c r="E133" s="49"/>
      <c r="F133" s="50"/>
      <c r="G133" s="51"/>
      <c r="H133" s="17"/>
      <c r="I133" s="52">
        <v>500000</v>
      </c>
      <c r="J133" s="47"/>
    </row>
    <row r="134" spans="1:10" ht="12.75">
      <c r="A134" s="53" t="s">
        <v>174</v>
      </c>
      <c r="B134" s="41"/>
      <c r="C134" s="41"/>
      <c r="D134" s="42"/>
      <c r="E134" s="49"/>
      <c r="F134" s="50"/>
      <c r="G134" s="51"/>
      <c r="H134" s="17"/>
      <c r="I134" s="52">
        <v>5943405</v>
      </c>
      <c r="J134" s="47"/>
    </row>
    <row r="135" spans="1:10" ht="12.75">
      <c r="A135" s="54" t="s">
        <v>123</v>
      </c>
      <c r="B135" s="38"/>
      <c r="C135" s="38"/>
      <c r="D135" s="55"/>
      <c r="E135" s="49"/>
      <c r="F135" s="50"/>
      <c r="G135" s="51"/>
      <c r="H135" s="17"/>
      <c r="I135" s="52">
        <v>31988397</v>
      </c>
      <c r="J135" s="47"/>
    </row>
    <row r="136" spans="1:10" ht="12.75">
      <c r="A136" s="54" t="s">
        <v>124</v>
      </c>
      <c r="B136" s="38"/>
      <c r="C136" s="38"/>
      <c r="D136" s="55"/>
      <c r="E136" s="49"/>
      <c r="F136" s="50"/>
      <c r="G136" s="51"/>
      <c r="H136" s="17"/>
      <c r="I136" s="52">
        <v>78102317</v>
      </c>
      <c r="J136" s="47"/>
    </row>
    <row r="137" spans="1:10" ht="28.5" customHeight="1">
      <c r="A137" s="48" t="s">
        <v>125</v>
      </c>
      <c r="B137" s="41"/>
      <c r="C137" s="41"/>
      <c r="D137" s="42"/>
      <c r="E137" s="49"/>
      <c r="F137" s="50"/>
      <c r="G137" s="51"/>
      <c r="H137" s="17"/>
      <c r="I137" s="52">
        <v>30474443</v>
      </c>
      <c r="J137" s="47"/>
    </row>
    <row r="138" spans="1:10" s="14" customFormat="1" ht="19.5" customHeight="1">
      <c r="A138" s="40" t="s">
        <v>126</v>
      </c>
      <c r="B138" s="41"/>
      <c r="C138" s="41"/>
      <c r="D138" s="42"/>
      <c r="E138" s="43" t="s">
        <v>127</v>
      </c>
      <c r="F138" s="44"/>
      <c r="G138" s="45"/>
      <c r="H138" s="16">
        <v>5</v>
      </c>
      <c r="I138" s="46">
        <v>79225365</v>
      </c>
      <c r="J138" s="47"/>
    </row>
    <row r="139" spans="1:10" ht="27.75" customHeight="1">
      <c r="A139" s="48" t="s">
        <v>128</v>
      </c>
      <c r="B139" s="41"/>
      <c r="C139" s="41"/>
      <c r="D139" s="42"/>
      <c r="E139" s="49"/>
      <c r="F139" s="50"/>
      <c r="G139" s="51"/>
      <c r="H139" s="17"/>
      <c r="I139" s="52">
        <v>20443212</v>
      </c>
      <c r="J139" s="47"/>
    </row>
    <row r="140" spans="1:10" ht="27" customHeight="1">
      <c r="A140" s="48" t="s">
        <v>129</v>
      </c>
      <c r="B140" s="41"/>
      <c r="C140" s="41"/>
      <c r="D140" s="42"/>
      <c r="E140" s="49"/>
      <c r="F140" s="50"/>
      <c r="G140" s="51"/>
      <c r="H140" s="17"/>
      <c r="I140" s="52">
        <v>31230453</v>
      </c>
      <c r="J140" s="47"/>
    </row>
    <row r="141" spans="1:10" ht="12.75">
      <c r="A141" s="54" t="s">
        <v>130</v>
      </c>
      <c r="B141" s="38"/>
      <c r="C141" s="38"/>
      <c r="D141" s="55"/>
      <c r="E141" s="49"/>
      <c r="F141" s="50"/>
      <c r="G141" s="51"/>
      <c r="H141" s="17"/>
      <c r="I141" s="52">
        <v>12313305</v>
      </c>
      <c r="J141" s="47"/>
    </row>
    <row r="142" spans="1:10" ht="12.75">
      <c r="A142" s="54" t="s">
        <v>131</v>
      </c>
      <c r="B142" s="38"/>
      <c r="C142" s="38"/>
      <c r="D142" s="55"/>
      <c r="E142" s="49"/>
      <c r="F142" s="50"/>
      <c r="G142" s="51"/>
      <c r="H142" s="17"/>
      <c r="I142" s="52">
        <v>7490086</v>
      </c>
      <c r="J142" s="47"/>
    </row>
    <row r="143" spans="1:10" ht="12.75">
      <c r="A143" s="54" t="s">
        <v>132</v>
      </c>
      <c r="B143" s="38"/>
      <c r="C143" s="38"/>
      <c r="D143" s="55"/>
      <c r="E143" s="49"/>
      <c r="F143" s="50"/>
      <c r="G143" s="51"/>
      <c r="H143" s="17"/>
      <c r="I143" s="52">
        <v>7748309</v>
      </c>
      <c r="J143" s="47"/>
    </row>
    <row r="144" spans="1:10" s="14" customFormat="1" ht="19.5" customHeight="1">
      <c r="A144" s="56" t="s">
        <v>133</v>
      </c>
      <c r="B144" s="41"/>
      <c r="C144" s="41"/>
      <c r="D144" s="42"/>
      <c r="E144" s="57"/>
      <c r="F144" s="44"/>
      <c r="G144" s="45"/>
      <c r="H144" s="15">
        <f>H145</f>
        <v>2</v>
      </c>
      <c r="I144" s="58">
        <f>I145</f>
        <v>104547671</v>
      </c>
      <c r="J144" s="47"/>
    </row>
    <row r="145" spans="1:10" s="14" customFormat="1" ht="19.5" customHeight="1">
      <c r="A145" s="40" t="s">
        <v>134</v>
      </c>
      <c r="B145" s="41"/>
      <c r="C145" s="41"/>
      <c r="D145" s="42"/>
      <c r="E145" s="43" t="s">
        <v>135</v>
      </c>
      <c r="F145" s="44"/>
      <c r="G145" s="45"/>
      <c r="H145" s="16">
        <v>2</v>
      </c>
      <c r="I145" s="46">
        <f>SUM(I146:J147)</f>
        <v>104547671</v>
      </c>
      <c r="J145" s="47"/>
    </row>
    <row r="146" spans="1:10" ht="12.75">
      <c r="A146" s="48" t="s">
        <v>136</v>
      </c>
      <c r="B146" s="41"/>
      <c r="C146" s="41"/>
      <c r="D146" s="42"/>
      <c r="E146" s="49"/>
      <c r="F146" s="50"/>
      <c r="G146" s="51"/>
      <c r="H146" s="17"/>
      <c r="I146" s="52">
        <v>30000000</v>
      </c>
      <c r="J146" s="47"/>
    </row>
    <row r="147" spans="1:10" ht="12.75">
      <c r="A147" s="48" t="s">
        <v>137</v>
      </c>
      <c r="B147" s="41"/>
      <c r="C147" s="41"/>
      <c r="D147" s="42"/>
      <c r="E147" s="49"/>
      <c r="F147" s="50"/>
      <c r="G147" s="51"/>
      <c r="H147" s="17"/>
      <c r="I147" s="52">
        <f>46547671+28000000</f>
        <v>74547671</v>
      </c>
      <c r="J147" s="47"/>
    </row>
    <row r="148" spans="1:10" s="14" customFormat="1" ht="19.5" customHeight="1">
      <c r="A148" s="56" t="s">
        <v>138</v>
      </c>
      <c r="B148" s="41"/>
      <c r="C148" s="41"/>
      <c r="D148" s="42"/>
      <c r="E148" s="57"/>
      <c r="F148" s="44"/>
      <c r="G148" s="45"/>
      <c r="H148" s="15">
        <f>H149</f>
        <v>1</v>
      </c>
      <c r="I148" s="58">
        <v>56192580</v>
      </c>
      <c r="J148" s="47"/>
    </row>
    <row r="149" spans="1:10" s="14" customFormat="1" ht="19.5" customHeight="1">
      <c r="A149" s="40" t="s">
        <v>139</v>
      </c>
      <c r="B149" s="41"/>
      <c r="C149" s="41"/>
      <c r="D149" s="42"/>
      <c r="E149" s="43" t="s">
        <v>140</v>
      </c>
      <c r="F149" s="44"/>
      <c r="G149" s="45"/>
      <c r="H149" s="16">
        <v>1</v>
      </c>
      <c r="I149" s="46">
        <v>56192580</v>
      </c>
      <c r="J149" s="47"/>
    </row>
    <row r="150" spans="1:10" ht="12.75">
      <c r="A150" s="54" t="s">
        <v>141</v>
      </c>
      <c r="B150" s="38"/>
      <c r="C150" s="38"/>
      <c r="D150" s="55"/>
      <c r="E150" s="49"/>
      <c r="F150" s="50"/>
      <c r="G150" s="51"/>
      <c r="H150" s="17"/>
      <c r="I150" s="52">
        <v>56192580</v>
      </c>
      <c r="J150" s="47"/>
    </row>
    <row r="151" spans="1:10" s="14" customFormat="1" ht="19.5" customHeight="1">
      <c r="A151" s="56" t="s">
        <v>142</v>
      </c>
      <c r="B151" s="41"/>
      <c r="C151" s="41"/>
      <c r="D151" s="42"/>
      <c r="E151" s="57"/>
      <c r="F151" s="44"/>
      <c r="G151" s="45"/>
      <c r="H151" s="15">
        <f>H152+H163+H165</f>
        <v>12</v>
      </c>
      <c r="I151" s="58">
        <f>I152+I163+I165</f>
        <v>9749860777</v>
      </c>
      <c r="J151" s="47"/>
    </row>
    <row r="152" spans="1:10" s="14" customFormat="1" ht="19.5" customHeight="1">
      <c r="A152" s="40" t="s">
        <v>143</v>
      </c>
      <c r="B152" s="41"/>
      <c r="C152" s="41"/>
      <c r="D152" s="42"/>
      <c r="E152" s="43" t="s">
        <v>144</v>
      </c>
      <c r="F152" s="44"/>
      <c r="G152" s="45"/>
      <c r="H152" s="16">
        <v>10</v>
      </c>
      <c r="I152" s="46">
        <f>SUM(I153:J162)</f>
        <v>7632946400</v>
      </c>
      <c r="J152" s="47"/>
    </row>
    <row r="153" spans="1:10" ht="27.75" customHeight="1">
      <c r="A153" s="48" t="s">
        <v>145</v>
      </c>
      <c r="B153" s="41"/>
      <c r="C153" s="41"/>
      <c r="D153" s="42"/>
      <c r="E153" s="49"/>
      <c r="F153" s="50"/>
      <c r="G153" s="51"/>
      <c r="H153" s="17"/>
      <c r="I153" s="52">
        <v>227556499</v>
      </c>
      <c r="J153" s="47"/>
    </row>
    <row r="154" spans="1:10" ht="12.75">
      <c r="A154" s="54" t="s">
        <v>146</v>
      </c>
      <c r="B154" s="38"/>
      <c r="C154" s="38"/>
      <c r="D154" s="55"/>
      <c r="E154" s="49"/>
      <c r="F154" s="50"/>
      <c r="G154" s="51"/>
      <c r="H154" s="17"/>
      <c r="I154" s="52">
        <v>4099408618</v>
      </c>
      <c r="J154" s="47"/>
    </row>
    <row r="155" spans="1:10" ht="12.75">
      <c r="A155" s="59" t="s">
        <v>147</v>
      </c>
      <c r="B155" s="60"/>
      <c r="C155" s="60"/>
      <c r="D155" s="61"/>
      <c r="E155" s="62"/>
      <c r="F155" s="63"/>
      <c r="G155" s="64"/>
      <c r="H155" s="20"/>
      <c r="I155" s="65">
        <v>163224191</v>
      </c>
      <c r="J155" s="66"/>
    </row>
    <row r="156" spans="1:10" ht="12.75">
      <c r="A156" s="67" t="s">
        <v>148</v>
      </c>
      <c r="B156" s="68"/>
      <c r="C156" s="68"/>
      <c r="D156" s="69"/>
      <c r="E156" s="70"/>
      <c r="F156" s="71"/>
      <c r="G156" s="72"/>
      <c r="H156" s="22"/>
      <c r="I156" s="73">
        <v>218445471</v>
      </c>
      <c r="J156" s="74"/>
    </row>
    <row r="157" spans="1:10" ht="12.75">
      <c r="A157" s="54" t="s">
        <v>149</v>
      </c>
      <c r="B157" s="38"/>
      <c r="C157" s="38"/>
      <c r="D157" s="55"/>
      <c r="E157" s="49"/>
      <c r="F157" s="50"/>
      <c r="G157" s="51"/>
      <c r="H157" s="17"/>
      <c r="I157" s="52">
        <v>94790254</v>
      </c>
      <c r="J157" s="47"/>
    </row>
    <row r="158" spans="1:10" ht="12.75">
      <c r="A158" s="54" t="s">
        <v>150</v>
      </c>
      <c r="B158" s="38"/>
      <c r="C158" s="38"/>
      <c r="D158" s="55"/>
      <c r="E158" s="49"/>
      <c r="F158" s="50"/>
      <c r="G158" s="51"/>
      <c r="H158" s="17"/>
      <c r="I158" s="52">
        <v>80790138</v>
      </c>
      <c r="J158" s="47"/>
    </row>
    <row r="159" spans="1:10" ht="12.75">
      <c r="A159" s="54" t="s">
        <v>151</v>
      </c>
      <c r="B159" s="38"/>
      <c r="C159" s="38"/>
      <c r="D159" s="55"/>
      <c r="E159" s="49"/>
      <c r="F159" s="50"/>
      <c r="G159" s="51"/>
      <c r="H159" s="17"/>
      <c r="I159" s="52">
        <v>1536969778</v>
      </c>
      <c r="J159" s="47"/>
    </row>
    <row r="160" spans="1:10" ht="12.75">
      <c r="A160" s="54" t="s">
        <v>152</v>
      </c>
      <c r="B160" s="38"/>
      <c r="C160" s="38"/>
      <c r="D160" s="55"/>
      <c r="E160" s="49"/>
      <c r="F160" s="50"/>
      <c r="G160" s="51"/>
      <c r="H160" s="17"/>
      <c r="I160" s="52">
        <v>85640050</v>
      </c>
      <c r="J160" s="47"/>
    </row>
    <row r="161" spans="1:10" ht="12.75">
      <c r="A161" s="54" t="s">
        <v>153</v>
      </c>
      <c r="B161" s="38"/>
      <c r="C161" s="38"/>
      <c r="D161" s="55"/>
      <c r="E161" s="49"/>
      <c r="F161" s="50"/>
      <c r="G161" s="51"/>
      <c r="H161" s="17"/>
      <c r="I161" s="52">
        <v>620876397</v>
      </c>
      <c r="J161" s="47"/>
    </row>
    <row r="162" spans="1:10" ht="12.75">
      <c r="A162" s="54" t="s">
        <v>154</v>
      </c>
      <c r="B162" s="38"/>
      <c r="C162" s="38"/>
      <c r="D162" s="55"/>
      <c r="E162" s="49"/>
      <c r="F162" s="50"/>
      <c r="G162" s="51"/>
      <c r="H162" s="17"/>
      <c r="I162" s="52">
        <v>505245004</v>
      </c>
      <c r="J162" s="47"/>
    </row>
    <row r="163" spans="1:10" ht="19.5" customHeight="1">
      <c r="A163" s="76" t="s">
        <v>156</v>
      </c>
      <c r="B163" s="38"/>
      <c r="C163" s="38"/>
      <c r="D163" s="55"/>
      <c r="E163" s="75" t="s">
        <v>157</v>
      </c>
      <c r="F163" s="50"/>
      <c r="G163" s="51"/>
      <c r="H163" s="16">
        <v>1</v>
      </c>
      <c r="I163" s="46">
        <v>1847662112</v>
      </c>
      <c r="J163" s="47"/>
    </row>
    <row r="164" spans="1:10" ht="13.5" customHeight="1">
      <c r="A164" s="48" t="s">
        <v>158</v>
      </c>
      <c r="B164" s="41"/>
      <c r="C164" s="41"/>
      <c r="D164" s="42"/>
      <c r="E164" s="49"/>
      <c r="F164" s="50"/>
      <c r="G164" s="51"/>
      <c r="H164" s="17"/>
      <c r="I164" s="52">
        <v>1847662112</v>
      </c>
      <c r="J164" s="47"/>
    </row>
    <row r="165" spans="1:10" ht="19.5" customHeight="1">
      <c r="A165" s="76" t="s">
        <v>159</v>
      </c>
      <c r="B165" s="38"/>
      <c r="C165" s="38"/>
      <c r="D165" s="55"/>
      <c r="E165" s="75" t="s">
        <v>160</v>
      </c>
      <c r="F165" s="50"/>
      <c r="G165" s="51"/>
      <c r="H165" s="16">
        <v>1</v>
      </c>
      <c r="I165" s="46">
        <v>269252265</v>
      </c>
      <c r="J165" s="47"/>
    </row>
    <row r="166" spans="1:10" ht="12.75">
      <c r="A166" s="48" t="s">
        <v>161</v>
      </c>
      <c r="B166" s="41"/>
      <c r="C166" s="41"/>
      <c r="D166" s="42"/>
      <c r="E166" s="49"/>
      <c r="F166" s="50"/>
      <c r="G166" s="51"/>
      <c r="H166" s="17"/>
      <c r="I166" s="52">
        <v>269252265</v>
      </c>
      <c r="J166" s="47"/>
    </row>
    <row r="167" spans="1:10" ht="12.75">
      <c r="A167" s="80"/>
      <c r="B167" s="38"/>
      <c r="C167" s="38"/>
      <c r="D167" s="55"/>
      <c r="E167" s="49"/>
      <c r="F167" s="50"/>
      <c r="G167" s="51"/>
      <c r="H167" s="17"/>
      <c r="I167" s="52"/>
      <c r="J167" s="47"/>
    </row>
    <row r="168" spans="1:10" ht="25.5" customHeight="1" thickBot="1">
      <c r="A168" s="81" t="s">
        <v>162</v>
      </c>
      <c r="B168" s="82"/>
      <c r="C168" s="82"/>
      <c r="D168" s="83"/>
      <c r="E168" s="84"/>
      <c r="F168" s="85"/>
      <c r="G168" s="86"/>
      <c r="H168" s="19">
        <f>H9+H29+H127+H144+H148+H151</f>
        <v>122</v>
      </c>
      <c r="I168" s="87">
        <f>I9+I29+I127+I144+I148+I151</f>
        <v>19277532100</v>
      </c>
      <c r="J168" s="88"/>
    </row>
    <row r="169" ht="13.5" thickTop="1"/>
    <row r="170" spans="2:4" ht="12.75">
      <c r="B170" s="79" t="s">
        <v>176</v>
      </c>
      <c r="C170" s="79"/>
      <c r="D170" s="79"/>
    </row>
  </sheetData>
  <sheetProtection/>
  <mergeCells count="488">
    <mergeCell ref="D2:H4"/>
    <mergeCell ref="I8:J8"/>
    <mergeCell ref="B170:D170"/>
    <mergeCell ref="A167:D167"/>
    <mergeCell ref="E167:G167"/>
    <mergeCell ref="I167:J167"/>
    <mergeCell ref="A168:D168"/>
    <mergeCell ref="E168:G168"/>
    <mergeCell ref="I168:J168"/>
    <mergeCell ref="A165:D165"/>
    <mergeCell ref="E165:G165"/>
    <mergeCell ref="I165:J165"/>
    <mergeCell ref="A166:D166"/>
    <mergeCell ref="E166:G166"/>
    <mergeCell ref="I166:J166"/>
    <mergeCell ref="A161:D161"/>
    <mergeCell ref="A163:D163"/>
    <mergeCell ref="E163:G163"/>
    <mergeCell ref="I163:J163"/>
    <mergeCell ref="A164:D164"/>
    <mergeCell ref="E164:G164"/>
    <mergeCell ref="I164:J164"/>
    <mergeCell ref="I159:J159"/>
    <mergeCell ref="A162:D162"/>
    <mergeCell ref="E162:G162"/>
    <mergeCell ref="I162:J162"/>
    <mergeCell ref="E161:G161"/>
    <mergeCell ref="I161:J161"/>
    <mergeCell ref="A28:D28"/>
    <mergeCell ref="E28:G28"/>
    <mergeCell ref="I28:J28"/>
    <mergeCell ref="A160:D160"/>
    <mergeCell ref="E160:G160"/>
    <mergeCell ref="I160:J160"/>
    <mergeCell ref="A157:D157"/>
    <mergeCell ref="E157:G157"/>
    <mergeCell ref="I157:J157"/>
    <mergeCell ref="A158:D158"/>
    <mergeCell ref="E158:G158"/>
    <mergeCell ref="I158:J158"/>
    <mergeCell ref="A159:D159"/>
    <mergeCell ref="E159:G159"/>
    <mergeCell ref="A155:D155"/>
    <mergeCell ref="E155:G155"/>
    <mergeCell ref="I155:J155"/>
    <mergeCell ref="A156:D156"/>
    <mergeCell ref="E156:G156"/>
    <mergeCell ref="I156:J156"/>
    <mergeCell ref="A153:D153"/>
    <mergeCell ref="E153:G153"/>
    <mergeCell ref="I153:J153"/>
    <mergeCell ref="A154:D154"/>
    <mergeCell ref="E154:G154"/>
    <mergeCell ref="I154:J154"/>
    <mergeCell ref="A151:D151"/>
    <mergeCell ref="E151:G151"/>
    <mergeCell ref="I151:J151"/>
    <mergeCell ref="A152:D152"/>
    <mergeCell ref="E152:G152"/>
    <mergeCell ref="I152:J152"/>
    <mergeCell ref="A149:D149"/>
    <mergeCell ref="E149:G149"/>
    <mergeCell ref="I149:J149"/>
    <mergeCell ref="A150:D150"/>
    <mergeCell ref="E150:G150"/>
    <mergeCell ref="I150:J150"/>
    <mergeCell ref="A147:D147"/>
    <mergeCell ref="E147:G147"/>
    <mergeCell ref="I147:J147"/>
    <mergeCell ref="A148:D148"/>
    <mergeCell ref="E148:G148"/>
    <mergeCell ref="I148:J148"/>
    <mergeCell ref="A145:D145"/>
    <mergeCell ref="E145:G145"/>
    <mergeCell ref="I145:J145"/>
    <mergeCell ref="A146:D146"/>
    <mergeCell ref="E146:G146"/>
    <mergeCell ref="I146:J146"/>
    <mergeCell ref="A143:D143"/>
    <mergeCell ref="E143:G143"/>
    <mergeCell ref="I143:J143"/>
    <mergeCell ref="A144:D144"/>
    <mergeCell ref="E144:G144"/>
    <mergeCell ref="I144:J144"/>
    <mergeCell ref="A141:D141"/>
    <mergeCell ref="E141:G141"/>
    <mergeCell ref="I141:J141"/>
    <mergeCell ref="A142:D142"/>
    <mergeCell ref="E142:G142"/>
    <mergeCell ref="I142:J142"/>
    <mergeCell ref="A139:D139"/>
    <mergeCell ref="E139:G139"/>
    <mergeCell ref="I139:J139"/>
    <mergeCell ref="A140:D140"/>
    <mergeCell ref="E140:G140"/>
    <mergeCell ref="I140:J140"/>
    <mergeCell ref="A137:D137"/>
    <mergeCell ref="E137:G137"/>
    <mergeCell ref="I137:J137"/>
    <mergeCell ref="A138:D138"/>
    <mergeCell ref="E138:G138"/>
    <mergeCell ref="I138:J138"/>
    <mergeCell ref="A135:D135"/>
    <mergeCell ref="E135:G135"/>
    <mergeCell ref="I135:J135"/>
    <mergeCell ref="A136:D136"/>
    <mergeCell ref="E136:G136"/>
    <mergeCell ref="I136:J136"/>
    <mergeCell ref="A133:D133"/>
    <mergeCell ref="E133:G133"/>
    <mergeCell ref="I133:J133"/>
    <mergeCell ref="A134:D134"/>
    <mergeCell ref="E134:G134"/>
    <mergeCell ref="I134:J134"/>
    <mergeCell ref="A131:D131"/>
    <mergeCell ref="E131:G131"/>
    <mergeCell ref="I131:J131"/>
    <mergeCell ref="A132:D132"/>
    <mergeCell ref="E132:G132"/>
    <mergeCell ref="I132:J132"/>
    <mergeCell ref="A129:D129"/>
    <mergeCell ref="E129:G129"/>
    <mergeCell ref="I129:J129"/>
    <mergeCell ref="A130:D130"/>
    <mergeCell ref="E130:G130"/>
    <mergeCell ref="I130:J130"/>
    <mergeCell ref="A127:D127"/>
    <mergeCell ref="E127:G127"/>
    <mergeCell ref="I127:J127"/>
    <mergeCell ref="A128:D128"/>
    <mergeCell ref="E128:G128"/>
    <mergeCell ref="I128:J128"/>
    <mergeCell ref="A125:D125"/>
    <mergeCell ref="E125:G125"/>
    <mergeCell ref="I125:J125"/>
    <mergeCell ref="A126:D126"/>
    <mergeCell ref="E126:G126"/>
    <mergeCell ref="I126:J126"/>
    <mergeCell ref="A123:D123"/>
    <mergeCell ref="E123:G123"/>
    <mergeCell ref="I123:J123"/>
    <mergeCell ref="A124:D124"/>
    <mergeCell ref="E124:G124"/>
    <mergeCell ref="I124:J124"/>
    <mergeCell ref="A121:D121"/>
    <mergeCell ref="E121:G121"/>
    <mergeCell ref="I121:J121"/>
    <mergeCell ref="A122:D122"/>
    <mergeCell ref="E122:G122"/>
    <mergeCell ref="I122:J122"/>
    <mergeCell ref="A119:D119"/>
    <mergeCell ref="E119:G119"/>
    <mergeCell ref="I119:J119"/>
    <mergeCell ref="A120:D120"/>
    <mergeCell ref="E120:G120"/>
    <mergeCell ref="I120:J120"/>
    <mergeCell ref="A117:D117"/>
    <mergeCell ref="E117:G117"/>
    <mergeCell ref="I117:J117"/>
    <mergeCell ref="A118:D118"/>
    <mergeCell ref="E118:G118"/>
    <mergeCell ref="I118:J118"/>
    <mergeCell ref="A115:D115"/>
    <mergeCell ref="E115:G115"/>
    <mergeCell ref="I115:J115"/>
    <mergeCell ref="A116:D116"/>
    <mergeCell ref="E116:G116"/>
    <mergeCell ref="I116:J116"/>
    <mergeCell ref="A113:D113"/>
    <mergeCell ref="E113:G113"/>
    <mergeCell ref="I113:J113"/>
    <mergeCell ref="A114:D114"/>
    <mergeCell ref="E114:G114"/>
    <mergeCell ref="I114:J114"/>
    <mergeCell ref="A111:D111"/>
    <mergeCell ref="E111:G111"/>
    <mergeCell ref="I111:J111"/>
    <mergeCell ref="A112:D112"/>
    <mergeCell ref="E112:G112"/>
    <mergeCell ref="I112:J112"/>
    <mergeCell ref="A109:D109"/>
    <mergeCell ref="E109:G109"/>
    <mergeCell ref="I109:J109"/>
    <mergeCell ref="A110:D110"/>
    <mergeCell ref="E110:G110"/>
    <mergeCell ref="I110:J110"/>
    <mergeCell ref="A107:D107"/>
    <mergeCell ref="E107:G107"/>
    <mergeCell ref="I107:J107"/>
    <mergeCell ref="A108:D108"/>
    <mergeCell ref="E108:G108"/>
    <mergeCell ref="I108:J108"/>
    <mergeCell ref="A105:D105"/>
    <mergeCell ref="E105:G105"/>
    <mergeCell ref="I105:J105"/>
    <mergeCell ref="A106:D106"/>
    <mergeCell ref="E106:G106"/>
    <mergeCell ref="I106:J106"/>
    <mergeCell ref="A103:D103"/>
    <mergeCell ref="E103:G103"/>
    <mergeCell ref="I103:J103"/>
    <mergeCell ref="A104:D104"/>
    <mergeCell ref="E104:G104"/>
    <mergeCell ref="I104:J104"/>
    <mergeCell ref="A101:D101"/>
    <mergeCell ref="E101:G101"/>
    <mergeCell ref="I101:J101"/>
    <mergeCell ref="A102:D102"/>
    <mergeCell ref="E102:G102"/>
    <mergeCell ref="I102:J102"/>
    <mergeCell ref="A99:D99"/>
    <mergeCell ref="E99:G99"/>
    <mergeCell ref="I99:J99"/>
    <mergeCell ref="A100:D100"/>
    <mergeCell ref="E100:G100"/>
    <mergeCell ref="I100:J100"/>
    <mergeCell ref="A97:D97"/>
    <mergeCell ref="E97:G97"/>
    <mergeCell ref="I97:J97"/>
    <mergeCell ref="A98:D98"/>
    <mergeCell ref="E98:G98"/>
    <mergeCell ref="I98:J98"/>
    <mergeCell ref="A95:D95"/>
    <mergeCell ref="E95:G95"/>
    <mergeCell ref="I95:J95"/>
    <mergeCell ref="A96:D96"/>
    <mergeCell ref="E96:G96"/>
    <mergeCell ref="I96:J96"/>
    <mergeCell ref="A93:D93"/>
    <mergeCell ref="E93:G93"/>
    <mergeCell ref="I93:J93"/>
    <mergeCell ref="A94:D94"/>
    <mergeCell ref="E94:G94"/>
    <mergeCell ref="I94:J94"/>
    <mergeCell ref="A91:D91"/>
    <mergeCell ref="E91:G91"/>
    <mergeCell ref="I91:J91"/>
    <mergeCell ref="A92:D92"/>
    <mergeCell ref="E92:G92"/>
    <mergeCell ref="I92:J92"/>
    <mergeCell ref="A89:D89"/>
    <mergeCell ref="E89:G89"/>
    <mergeCell ref="I89:J89"/>
    <mergeCell ref="A90:D90"/>
    <mergeCell ref="E90:G90"/>
    <mergeCell ref="I90:J90"/>
    <mergeCell ref="A87:D87"/>
    <mergeCell ref="E87:G87"/>
    <mergeCell ref="I87:J87"/>
    <mergeCell ref="A88:D88"/>
    <mergeCell ref="E88:G88"/>
    <mergeCell ref="I88:J88"/>
    <mergeCell ref="A85:D85"/>
    <mergeCell ref="E85:G85"/>
    <mergeCell ref="I85:J85"/>
    <mergeCell ref="A86:D86"/>
    <mergeCell ref="E86:G86"/>
    <mergeCell ref="I86:J86"/>
    <mergeCell ref="A83:D83"/>
    <mergeCell ref="E83:G83"/>
    <mergeCell ref="I83:J83"/>
    <mergeCell ref="A84:D84"/>
    <mergeCell ref="E84:G84"/>
    <mergeCell ref="I84:J84"/>
    <mergeCell ref="A81:D81"/>
    <mergeCell ref="E81:G81"/>
    <mergeCell ref="I81:J81"/>
    <mergeCell ref="A82:D82"/>
    <mergeCell ref="E82:G82"/>
    <mergeCell ref="I82:J82"/>
    <mergeCell ref="A79:D79"/>
    <mergeCell ref="E79:G79"/>
    <mergeCell ref="I79:J79"/>
    <mergeCell ref="A80:D80"/>
    <mergeCell ref="E80:G80"/>
    <mergeCell ref="I80:J80"/>
    <mergeCell ref="A77:D77"/>
    <mergeCell ref="E77:G77"/>
    <mergeCell ref="I77:J77"/>
    <mergeCell ref="A78:D78"/>
    <mergeCell ref="E78:G78"/>
    <mergeCell ref="I78:J78"/>
    <mergeCell ref="A75:D75"/>
    <mergeCell ref="E75:G75"/>
    <mergeCell ref="I75:J75"/>
    <mergeCell ref="A76:D76"/>
    <mergeCell ref="E76:G76"/>
    <mergeCell ref="I76:J76"/>
    <mergeCell ref="A73:D73"/>
    <mergeCell ref="E73:G73"/>
    <mergeCell ref="I73:J73"/>
    <mergeCell ref="A74:D74"/>
    <mergeCell ref="E74:G74"/>
    <mergeCell ref="I74:J74"/>
    <mergeCell ref="A71:D71"/>
    <mergeCell ref="E71:G71"/>
    <mergeCell ref="I71:J71"/>
    <mergeCell ref="A72:D72"/>
    <mergeCell ref="E72:G72"/>
    <mergeCell ref="I72:J72"/>
    <mergeCell ref="A69:D69"/>
    <mergeCell ref="E69:G69"/>
    <mergeCell ref="I69:J69"/>
    <mergeCell ref="A70:D70"/>
    <mergeCell ref="E70:G70"/>
    <mergeCell ref="I70:J70"/>
    <mergeCell ref="A67:D67"/>
    <mergeCell ref="E67:G67"/>
    <mergeCell ref="I67:J67"/>
    <mergeCell ref="A68:D68"/>
    <mergeCell ref="E68:G68"/>
    <mergeCell ref="I68:J68"/>
    <mergeCell ref="A65:D65"/>
    <mergeCell ref="E65:G65"/>
    <mergeCell ref="I65:J65"/>
    <mergeCell ref="A66:D66"/>
    <mergeCell ref="E66:G66"/>
    <mergeCell ref="I66:J66"/>
    <mergeCell ref="A63:D63"/>
    <mergeCell ref="E63:G63"/>
    <mergeCell ref="I63:J63"/>
    <mergeCell ref="A64:D64"/>
    <mergeCell ref="E64:G64"/>
    <mergeCell ref="I64:J64"/>
    <mergeCell ref="A61:D61"/>
    <mergeCell ref="E61:G61"/>
    <mergeCell ref="I61:J61"/>
    <mergeCell ref="A62:D62"/>
    <mergeCell ref="E62:G62"/>
    <mergeCell ref="I62:J62"/>
    <mergeCell ref="A59:D59"/>
    <mergeCell ref="E59:G59"/>
    <mergeCell ref="I59:J59"/>
    <mergeCell ref="A60:D60"/>
    <mergeCell ref="E60:G60"/>
    <mergeCell ref="I60:J60"/>
    <mergeCell ref="A57:D57"/>
    <mergeCell ref="E57:G57"/>
    <mergeCell ref="I57:J57"/>
    <mergeCell ref="A58:D58"/>
    <mergeCell ref="E58:G58"/>
    <mergeCell ref="I58:J58"/>
    <mergeCell ref="A55:D55"/>
    <mergeCell ref="E55:G55"/>
    <mergeCell ref="I55:J55"/>
    <mergeCell ref="A56:D56"/>
    <mergeCell ref="E56:G56"/>
    <mergeCell ref="I56:J56"/>
    <mergeCell ref="A53:D53"/>
    <mergeCell ref="E53:G53"/>
    <mergeCell ref="I53:J53"/>
    <mergeCell ref="A54:D54"/>
    <mergeCell ref="E54:G54"/>
    <mergeCell ref="I54:J54"/>
    <mergeCell ref="A51:D51"/>
    <mergeCell ref="E51:G51"/>
    <mergeCell ref="I51:J51"/>
    <mergeCell ref="A52:D52"/>
    <mergeCell ref="E52:G52"/>
    <mergeCell ref="I52:J52"/>
    <mergeCell ref="A49:D49"/>
    <mergeCell ref="E49:G49"/>
    <mergeCell ref="I49:J49"/>
    <mergeCell ref="A50:D50"/>
    <mergeCell ref="E50:G50"/>
    <mergeCell ref="I50:J50"/>
    <mergeCell ref="A47:D47"/>
    <mergeCell ref="E47:G47"/>
    <mergeCell ref="I47:J47"/>
    <mergeCell ref="A48:D48"/>
    <mergeCell ref="E48:G48"/>
    <mergeCell ref="I48:J48"/>
    <mergeCell ref="A45:D45"/>
    <mergeCell ref="E45:G45"/>
    <mergeCell ref="I45:J45"/>
    <mergeCell ref="A46:D46"/>
    <mergeCell ref="E46:G46"/>
    <mergeCell ref="I46:J46"/>
    <mergeCell ref="A43:D43"/>
    <mergeCell ref="E43:G43"/>
    <mergeCell ref="I43:J43"/>
    <mergeCell ref="A44:D44"/>
    <mergeCell ref="E44:G44"/>
    <mergeCell ref="I44:J44"/>
    <mergeCell ref="A41:D41"/>
    <mergeCell ref="E41:G41"/>
    <mergeCell ref="I41:J41"/>
    <mergeCell ref="A42:D42"/>
    <mergeCell ref="E42:G42"/>
    <mergeCell ref="I42:J42"/>
    <mergeCell ref="A39:D39"/>
    <mergeCell ref="E39:G39"/>
    <mergeCell ref="I39:J39"/>
    <mergeCell ref="A40:D40"/>
    <mergeCell ref="E40:G40"/>
    <mergeCell ref="I40:J40"/>
    <mergeCell ref="A37:D37"/>
    <mergeCell ref="E37:G37"/>
    <mergeCell ref="I37:J37"/>
    <mergeCell ref="A38:D38"/>
    <mergeCell ref="E38:G38"/>
    <mergeCell ref="I38:J38"/>
    <mergeCell ref="A35:D35"/>
    <mergeCell ref="E35:G35"/>
    <mergeCell ref="I35:J35"/>
    <mergeCell ref="A36:D36"/>
    <mergeCell ref="E36:G36"/>
    <mergeCell ref="I36:J36"/>
    <mergeCell ref="A33:D33"/>
    <mergeCell ref="E33:G33"/>
    <mergeCell ref="I33:J33"/>
    <mergeCell ref="A34:D34"/>
    <mergeCell ref="E34:G34"/>
    <mergeCell ref="I34:J34"/>
    <mergeCell ref="A31:D31"/>
    <mergeCell ref="E31:G31"/>
    <mergeCell ref="I31:J31"/>
    <mergeCell ref="A32:D32"/>
    <mergeCell ref="E32:G32"/>
    <mergeCell ref="I32:J32"/>
    <mergeCell ref="A29:D29"/>
    <mergeCell ref="E29:G29"/>
    <mergeCell ref="I29:J29"/>
    <mergeCell ref="A30:D30"/>
    <mergeCell ref="E30:G30"/>
    <mergeCell ref="I30:J30"/>
    <mergeCell ref="A26:D26"/>
    <mergeCell ref="E26:G26"/>
    <mergeCell ref="I26:J26"/>
    <mergeCell ref="A27:D27"/>
    <mergeCell ref="E27:G27"/>
    <mergeCell ref="I27:J27"/>
    <mergeCell ref="A24:D24"/>
    <mergeCell ref="E24:G24"/>
    <mergeCell ref="I24:J24"/>
    <mergeCell ref="A25:D25"/>
    <mergeCell ref="E25:G25"/>
    <mergeCell ref="I25:J25"/>
    <mergeCell ref="A22:D22"/>
    <mergeCell ref="E22:G22"/>
    <mergeCell ref="I22:J22"/>
    <mergeCell ref="A23:D23"/>
    <mergeCell ref="E23:G23"/>
    <mergeCell ref="I23:J23"/>
    <mergeCell ref="A20:D20"/>
    <mergeCell ref="E20:G20"/>
    <mergeCell ref="I20:J20"/>
    <mergeCell ref="A21:D21"/>
    <mergeCell ref="E21:G21"/>
    <mergeCell ref="I21:J21"/>
    <mergeCell ref="A18:D18"/>
    <mergeCell ref="E18:G18"/>
    <mergeCell ref="I18:J18"/>
    <mergeCell ref="A19:D19"/>
    <mergeCell ref="E19:G19"/>
    <mergeCell ref="I19:J19"/>
    <mergeCell ref="A16:D16"/>
    <mergeCell ref="E16:G16"/>
    <mergeCell ref="I16:J16"/>
    <mergeCell ref="A17:D17"/>
    <mergeCell ref="E17:G17"/>
    <mergeCell ref="I17:J17"/>
    <mergeCell ref="A14:D14"/>
    <mergeCell ref="E14:G14"/>
    <mergeCell ref="I14:J14"/>
    <mergeCell ref="A15:D15"/>
    <mergeCell ref="E15:G15"/>
    <mergeCell ref="I15:J15"/>
    <mergeCell ref="A12:D12"/>
    <mergeCell ref="E12:G12"/>
    <mergeCell ref="I12:J12"/>
    <mergeCell ref="A13:D13"/>
    <mergeCell ref="E13:G13"/>
    <mergeCell ref="I13:J13"/>
    <mergeCell ref="A10:D10"/>
    <mergeCell ref="E10:G10"/>
    <mergeCell ref="I10:J10"/>
    <mergeCell ref="A11:D11"/>
    <mergeCell ref="E11:G11"/>
    <mergeCell ref="I11:J11"/>
    <mergeCell ref="A7:D7"/>
    <mergeCell ref="E7:G7"/>
    <mergeCell ref="I7:J7"/>
    <mergeCell ref="A9:D9"/>
    <mergeCell ref="E9:G9"/>
    <mergeCell ref="I9:J9"/>
    <mergeCell ref="A8:D8"/>
    <mergeCell ref="E8:G8"/>
  </mergeCells>
  <printOptions horizontalCentered="1"/>
  <pageMargins left="0.5905511811023623" right="0.5905511811023623" top="0.5905511811023623" bottom="0.5905511811023623" header="0.1968503937007874" footer="0.1968503937007874"/>
  <pageSetup horizontalDpi="600" verticalDpi="600" orientation="portrait" scale="80" r:id="rId2"/>
  <headerFooter alignWithMargins="0"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7"/>
  <sheetViews>
    <sheetView showGridLines="0" zoomScalePageLayoutView="0" workbookViewId="0" topLeftCell="A1">
      <pane ySplit="7" topLeftCell="A117" activePane="bottomLeft" state="frozen"/>
      <selection pane="topLeft" activeCell="A1" sqref="A1"/>
      <selection pane="bottomLeft" activeCell="U134" sqref="U134"/>
    </sheetView>
  </sheetViews>
  <sheetFormatPr defaultColWidth="9.140625" defaultRowHeight="12.75"/>
  <cols>
    <col min="1" max="1" width="1.28515625" style="0" customWidth="1"/>
    <col min="2" max="2" width="8.421875" style="0" customWidth="1"/>
    <col min="3" max="3" width="0.2890625" style="0" hidden="1" customWidth="1"/>
    <col min="4" max="4" width="0.5625" style="0" hidden="1" customWidth="1"/>
    <col min="5" max="5" width="4.00390625" style="0" hidden="1" customWidth="1"/>
    <col min="6" max="6" width="42.421875" style="0" customWidth="1"/>
    <col min="7" max="7" width="16.421875" style="0" customWidth="1"/>
    <col min="8" max="8" width="0" style="0" hidden="1" customWidth="1"/>
    <col min="9" max="9" width="13.140625" style="0" customWidth="1"/>
    <col min="10" max="10" width="0.85546875" style="0" customWidth="1"/>
    <col min="11" max="11" width="3.57421875" style="0" customWidth="1"/>
    <col min="12" max="12" width="0" style="0" hidden="1" customWidth="1"/>
    <col min="13" max="13" width="17.57421875" style="0" customWidth="1"/>
    <col min="14" max="14" width="1.7109375" style="0" customWidth="1"/>
    <col min="15" max="15" width="0" style="0" hidden="1" customWidth="1"/>
    <col min="16" max="16" width="0.13671875" style="0" customWidth="1"/>
  </cols>
  <sheetData>
    <row r="1" spans="1:16" ht="6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52"/>
    </row>
    <row r="2" spans="1:16" ht="2.25" customHeight="1">
      <c r="A2" s="3"/>
      <c r="B2" s="106"/>
      <c r="E2" s="151" t="s">
        <v>304</v>
      </c>
      <c r="F2" s="106"/>
      <c r="G2" s="106"/>
      <c r="H2" s="106"/>
      <c r="I2" s="106"/>
      <c r="P2" s="24"/>
    </row>
    <row r="3" spans="1:16" ht="55.5" customHeight="1">
      <c r="A3" s="3"/>
      <c r="B3" s="106"/>
      <c r="E3" s="106"/>
      <c r="F3" s="106"/>
      <c r="G3" s="106"/>
      <c r="H3" s="106"/>
      <c r="I3" s="106"/>
      <c r="K3" s="106"/>
      <c r="L3" s="106"/>
      <c r="M3" s="106"/>
      <c r="P3" s="24"/>
    </row>
    <row r="4" spans="1:16" ht="2.25" customHeight="1">
      <c r="A4" s="3"/>
      <c r="E4" s="106"/>
      <c r="F4" s="106"/>
      <c r="G4" s="106"/>
      <c r="H4" s="106"/>
      <c r="I4" s="106"/>
      <c r="K4" s="106"/>
      <c r="L4" s="106"/>
      <c r="M4" s="106"/>
      <c r="P4" s="24"/>
    </row>
    <row r="5" spans="1:16" ht="12.75">
      <c r="A5" s="3"/>
      <c r="E5" s="106"/>
      <c r="F5" s="106"/>
      <c r="G5" s="106"/>
      <c r="H5" s="106"/>
      <c r="I5" s="106"/>
      <c r="P5" s="24"/>
    </row>
    <row r="6" spans="1:16" ht="6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50"/>
    </row>
    <row r="7" ht="6.75" customHeight="1"/>
    <row r="8" spans="1:14" ht="36.75" customHeight="1">
      <c r="A8" s="149" t="s">
        <v>303</v>
      </c>
      <c r="B8" s="26"/>
      <c r="C8" s="26"/>
      <c r="D8" s="26"/>
      <c r="E8" s="26"/>
      <c r="F8" s="6" t="s">
        <v>302</v>
      </c>
      <c r="G8" s="6" t="s">
        <v>301</v>
      </c>
      <c r="H8" s="25" t="s">
        <v>300</v>
      </c>
      <c r="I8" s="26"/>
      <c r="J8" s="26"/>
      <c r="K8" s="26"/>
      <c r="L8" s="7"/>
      <c r="M8" s="25" t="s">
        <v>299</v>
      </c>
      <c r="N8" s="26"/>
    </row>
    <row r="9" ht="8.25" customHeight="1" thickBot="1"/>
    <row r="10" spans="1:14" ht="13.5" thickTop="1">
      <c r="A10" s="148"/>
      <c r="B10" s="144"/>
      <c r="C10" s="143"/>
      <c r="D10" s="147"/>
      <c r="E10" s="143"/>
      <c r="F10" s="146"/>
      <c r="G10" s="146"/>
      <c r="I10" s="145"/>
      <c r="J10" s="144"/>
      <c r="K10" s="143"/>
      <c r="M10" s="142"/>
      <c r="N10" s="141"/>
    </row>
    <row r="11" spans="1:14" ht="25.5">
      <c r="A11" s="113">
        <v>1</v>
      </c>
      <c r="B11" s="106"/>
      <c r="C11" s="55"/>
      <c r="D11" s="112" t="s">
        <v>298</v>
      </c>
      <c r="E11" s="55"/>
      <c r="F11" s="111" t="s">
        <v>27</v>
      </c>
      <c r="G11" s="110">
        <f>223850327-28000000</f>
        <v>195850327</v>
      </c>
      <c r="H11" s="99"/>
      <c r="I11" s="109"/>
      <c r="J11" s="101"/>
      <c r="K11" s="100"/>
      <c r="L11" s="99"/>
      <c r="M11" s="108">
        <f>G11</f>
        <v>195850327</v>
      </c>
      <c r="N11" s="97"/>
    </row>
    <row r="12" spans="1:14" ht="12.75">
      <c r="A12" s="113">
        <v>2</v>
      </c>
      <c r="B12" s="106"/>
      <c r="C12" s="55"/>
      <c r="D12" s="112" t="s">
        <v>297</v>
      </c>
      <c r="E12" s="55"/>
      <c r="F12" s="111" t="s">
        <v>82</v>
      </c>
      <c r="G12" s="110">
        <v>156828104</v>
      </c>
      <c r="H12" s="99"/>
      <c r="I12" s="109"/>
      <c r="J12" s="101"/>
      <c r="K12" s="100"/>
      <c r="L12" s="99"/>
      <c r="M12" s="108">
        <v>156828104</v>
      </c>
      <c r="N12" s="97"/>
    </row>
    <row r="13" spans="1:14" ht="12.75">
      <c r="A13" s="113">
        <v>3</v>
      </c>
      <c r="B13" s="106"/>
      <c r="C13" s="55"/>
      <c r="D13" s="112" t="s">
        <v>296</v>
      </c>
      <c r="E13" s="55"/>
      <c r="F13" s="111" t="s">
        <v>28</v>
      </c>
      <c r="G13" s="110">
        <v>114596753</v>
      </c>
      <c r="H13" s="99"/>
      <c r="I13" s="109"/>
      <c r="J13" s="101"/>
      <c r="K13" s="100"/>
      <c r="L13" s="99"/>
      <c r="M13" s="108">
        <v>114596753</v>
      </c>
      <c r="N13" s="97"/>
    </row>
    <row r="14" spans="1:14" ht="12.75">
      <c r="A14" s="113">
        <v>4</v>
      </c>
      <c r="B14" s="106"/>
      <c r="C14" s="55"/>
      <c r="D14" s="112" t="s">
        <v>295</v>
      </c>
      <c r="E14" s="55"/>
      <c r="F14" s="111" t="s">
        <v>29</v>
      </c>
      <c r="G14" s="110">
        <v>74119732</v>
      </c>
      <c r="H14" s="99"/>
      <c r="I14" s="109"/>
      <c r="J14" s="101"/>
      <c r="K14" s="100"/>
      <c r="L14" s="99"/>
      <c r="M14" s="108">
        <v>74119732</v>
      </c>
      <c r="N14" s="97"/>
    </row>
    <row r="15" spans="1:14" ht="12.75">
      <c r="A15" s="113">
        <v>5</v>
      </c>
      <c r="B15" s="106"/>
      <c r="C15" s="55"/>
      <c r="D15" s="112" t="s">
        <v>294</v>
      </c>
      <c r="E15" s="55"/>
      <c r="F15" s="111" t="s">
        <v>30</v>
      </c>
      <c r="G15" s="110">
        <v>69717718</v>
      </c>
      <c r="H15" s="99"/>
      <c r="I15" s="109"/>
      <c r="J15" s="101"/>
      <c r="K15" s="100"/>
      <c r="L15" s="99"/>
      <c r="M15" s="108">
        <v>69717718</v>
      </c>
      <c r="N15" s="97"/>
    </row>
    <row r="16" spans="1:14" ht="25.5">
      <c r="A16" s="113">
        <v>6</v>
      </c>
      <c r="B16" s="106"/>
      <c r="C16" s="55"/>
      <c r="D16" s="112" t="s">
        <v>293</v>
      </c>
      <c r="E16" s="55"/>
      <c r="F16" s="111" t="s">
        <v>31</v>
      </c>
      <c r="G16" s="110">
        <v>34949053</v>
      </c>
      <c r="H16" s="99"/>
      <c r="I16" s="109"/>
      <c r="J16" s="101"/>
      <c r="K16" s="100"/>
      <c r="L16" s="99"/>
      <c r="M16" s="108">
        <v>34949053</v>
      </c>
      <c r="N16" s="97"/>
    </row>
    <row r="17" spans="1:14" ht="12.75">
      <c r="A17" s="113">
        <v>7</v>
      </c>
      <c r="B17" s="106"/>
      <c r="C17" s="55"/>
      <c r="D17" s="112" t="s">
        <v>292</v>
      </c>
      <c r="E17" s="55"/>
      <c r="F17" s="111" t="s">
        <v>32</v>
      </c>
      <c r="G17" s="110">
        <v>1000000</v>
      </c>
      <c r="H17" s="99"/>
      <c r="I17" s="109"/>
      <c r="J17" s="101"/>
      <c r="K17" s="100"/>
      <c r="L17" s="99"/>
      <c r="M17" s="108">
        <v>1000000</v>
      </c>
      <c r="N17" s="97"/>
    </row>
    <row r="18" spans="1:14" ht="12.75">
      <c r="A18" s="113">
        <v>8</v>
      </c>
      <c r="B18" s="106"/>
      <c r="C18" s="55"/>
      <c r="D18" s="112" t="s">
        <v>291</v>
      </c>
      <c r="E18" s="55"/>
      <c r="F18" s="111" t="s">
        <v>33</v>
      </c>
      <c r="G18" s="110">
        <v>6371060</v>
      </c>
      <c r="H18" s="99"/>
      <c r="I18" s="109"/>
      <c r="J18" s="101"/>
      <c r="K18" s="100"/>
      <c r="L18" s="99"/>
      <c r="M18" s="108">
        <v>6371060</v>
      </c>
      <c r="N18" s="97"/>
    </row>
    <row r="19" spans="1:14" ht="25.5">
      <c r="A19" s="113">
        <v>9</v>
      </c>
      <c r="B19" s="106"/>
      <c r="C19" s="55"/>
      <c r="D19" s="112" t="s">
        <v>290</v>
      </c>
      <c r="E19" s="55"/>
      <c r="F19" s="111" t="s">
        <v>34</v>
      </c>
      <c r="G19" s="110">
        <v>5468220</v>
      </c>
      <c r="H19" s="99"/>
      <c r="I19" s="109"/>
      <c r="J19" s="101"/>
      <c r="K19" s="100"/>
      <c r="L19" s="99"/>
      <c r="M19" s="108">
        <v>5468220</v>
      </c>
      <c r="N19" s="97"/>
    </row>
    <row r="20" spans="1:14" ht="12.75">
      <c r="A20" s="113">
        <v>10</v>
      </c>
      <c r="B20" s="106"/>
      <c r="C20" s="55"/>
      <c r="D20" s="112" t="s">
        <v>289</v>
      </c>
      <c r="E20" s="55"/>
      <c r="F20" s="111" t="s">
        <v>35</v>
      </c>
      <c r="G20" s="110">
        <v>15056797</v>
      </c>
      <c r="H20" s="99"/>
      <c r="I20" s="109"/>
      <c r="J20" s="101"/>
      <c r="K20" s="100"/>
      <c r="L20" s="99"/>
      <c r="M20" s="108">
        <v>15056797</v>
      </c>
      <c r="N20" s="97"/>
    </row>
    <row r="21" spans="1:14" ht="25.5">
      <c r="A21" s="113">
        <v>11</v>
      </c>
      <c r="B21" s="106"/>
      <c r="C21" s="55"/>
      <c r="D21" s="112" t="s">
        <v>288</v>
      </c>
      <c r="E21" s="55"/>
      <c r="F21" s="111" t="s">
        <v>36</v>
      </c>
      <c r="G21" s="110">
        <v>34986857</v>
      </c>
      <c r="H21" s="99"/>
      <c r="I21" s="109"/>
      <c r="J21" s="101"/>
      <c r="K21" s="100"/>
      <c r="L21" s="99"/>
      <c r="M21" s="108">
        <v>34986857</v>
      </c>
      <c r="N21" s="97"/>
    </row>
    <row r="22" spans="1:14" ht="25.5">
      <c r="A22" s="113">
        <v>12</v>
      </c>
      <c r="B22" s="106"/>
      <c r="C22" s="55"/>
      <c r="D22" s="112" t="s">
        <v>287</v>
      </c>
      <c r="E22" s="55"/>
      <c r="F22" s="111" t="s">
        <v>88</v>
      </c>
      <c r="G22" s="110">
        <v>23570751</v>
      </c>
      <c r="H22" s="99"/>
      <c r="I22" s="109"/>
      <c r="J22" s="101"/>
      <c r="K22" s="100"/>
      <c r="L22" s="99"/>
      <c r="M22" s="108">
        <v>23570751</v>
      </c>
      <c r="N22" s="97"/>
    </row>
    <row r="23" spans="1:14" ht="12.75">
      <c r="A23" s="113">
        <v>13</v>
      </c>
      <c r="B23" s="106"/>
      <c r="C23" s="55"/>
      <c r="D23" s="112" t="s">
        <v>286</v>
      </c>
      <c r="E23" s="55"/>
      <c r="F23" s="111" t="s">
        <v>89</v>
      </c>
      <c r="G23" s="110">
        <v>7800782</v>
      </c>
      <c r="H23" s="99"/>
      <c r="I23" s="109"/>
      <c r="J23" s="101"/>
      <c r="K23" s="100"/>
      <c r="L23" s="99"/>
      <c r="M23" s="108">
        <v>7800782</v>
      </c>
      <c r="N23" s="97"/>
    </row>
    <row r="24" spans="1:14" ht="12.75">
      <c r="A24" s="113">
        <v>14</v>
      </c>
      <c r="B24" s="106"/>
      <c r="C24" s="55"/>
      <c r="D24" s="112" t="s">
        <v>285</v>
      </c>
      <c r="E24" s="55"/>
      <c r="F24" s="111" t="s">
        <v>7</v>
      </c>
      <c r="G24" s="110">
        <v>17786959</v>
      </c>
      <c r="H24" s="99"/>
      <c r="I24" s="109"/>
      <c r="J24" s="101"/>
      <c r="K24" s="100"/>
      <c r="L24" s="99"/>
      <c r="M24" s="108">
        <v>17786959</v>
      </c>
      <c r="N24" s="97"/>
    </row>
    <row r="25" spans="1:14" ht="12.75">
      <c r="A25" s="113">
        <v>15</v>
      </c>
      <c r="B25" s="106"/>
      <c r="C25" s="55"/>
      <c r="D25" s="112" t="s">
        <v>284</v>
      </c>
      <c r="E25" s="55"/>
      <c r="F25" s="111" t="s">
        <v>83</v>
      </c>
      <c r="G25" s="110">
        <v>43867489</v>
      </c>
      <c r="H25" s="99"/>
      <c r="I25" s="109"/>
      <c r="J25" s="101"/>
      <c r="K25" s="100"/>
      <c r="L25" s="99"/>
      <c r="M25" s="108">
        <v>43867489</v>
      </c>
      <c r="N25" s="97"/>
    </row>
    <row r="26" spans="1:14" ht="12.75">
      <c r="A26" s="113">
        <v>16</v>
      </c>
      <c r="B26" s="106"/>
      <c r="C26" s="55"/>
      <c r="D26" s="112" t="s">
        <v>283</v>
      </c>
      <c r="E26" s="55"/>
      <c r="F26" s="111" t="s">
        <v>90</v>
      </c>
      <c r="G26" s="110">
        <v>16748317</v>
      </c>
      <c r="H26" s="99"/>
      <c r="I26" s="109"/>
      <c r="J26" s="101"/>
      <c r="K26" s="100"/>
      <c r="L26" s="99"/>
      <c r="M26" s="108">
        <v>16748317</v>
      </c>
      <c r="N26" s="97"/>
    </row>
    <row r="27" spans="1:14" ht="12.75">
      <c r="A27" s="113">
        <v>17</v>
      </c>
      <c r="B27" s="106"/>
      <c r="C27" s="55"/>
      <c r="D27" s="112" t="s">
        <v>282</v>
      </c>
      <c r="E27" s="55"/>
      <c r="F27" s="111" t="s">
        <v>91</v>
      </c>
      <c r="G27" s="110">
        <v>43353484</v>
      </c>
      <c r="H27" s="99"/>
      <c r="I27" s="109"/>
      <c r="J27" s="101"/>
      <c r="K27" s="100"/>
      <c r="L27" s="99"/>
      <c r="M27" s="108">
        <v>43353484</v>
      </c>
      <c r="N27" s="97"/>
    </row>
    <row r="28" spans="1:14" ht="12.75">
      <c r="A28" s="113">
        <v>18</v>
      </c>
      <c r="B28" s="106"/>
      <c r="C28" s="55"/>
      <c r="D28" s="112" t="s">
        <v>281</v>
      </c>
      <c r="E28" s="55"/>
      <c r="F28" s="111" t="s">
        <v>92</v>
      </c>
      <c r="G28" s="110">
        <v>47580101</v>
      </c>
      <c r="H28" s="99"/>
      <c r="I28" s="109"/>
      <c r="J28" s="101"/>
      <c r="K28" s="100"/>
      <c r="L28" s="99"/>
      <c r="M28" s="108">
        <v>47580101</v>
      </c>
      <c r="N28" s="97"/>
    </row>
    <row r="29" spans="1:14" ht="25.5">
      <c r="A29" s="113">
        <v>19</v>
      </c>
      <c r="B29" s="106"/>
      <c r="C29" s="55"/>
      <c r="D29" s="112" t="s">
        <v>280</v>
      </c>
      <c r="E29" s="55"/>
      <c r="F29" s="111" t="s">
        <v>93</v>
      </c>
      <c r="G29" s="110">
        <v>22259641</v>
      </c>
      <c r="H29" s="99"/>
      <c r="I29" s="109"/>
      <c r="J29" s="101"/>
      <c r="K29" s="100"/>
      <c r="L29" s="99"/>
      <c r="M29" s="108">
        <v>22259641</v>
      </c>
      <c r="N29" s="97"/>
    </row>
    <row r="30" spans="1:14" ht="25.5">
      <c r="A30" s="113">
        <v>20</v>
      </c>
      <c r="B30" s="106"/>
      <c r="C30" s="55"/>
      <c r="D30" s="112" t="s">
        <v>279</v>
      </c>
      <c r="E30" s="55"/>
      <c r="F30" s="111" t="s">
        <v>145</v>
      </c>
      <c r="G30" s="110"/>
      <c r="H30" s="99"/>
      <c r="I30" s="109">
        <v>227556499</v>
      </c>
      <c r="J30" s="101"/>
      <c r="K30" s="100"/>
      <c r="L30" s="99"/>
      <c r="M30" s="108">
        <v>227556499</v>
      </c>
      <c r="N30" s="97"/>
    </row>
    <row r="31" spans="1:14" ht="12.75">
      <c r="A31" s="113">
        <v>21</v>
      </c>
      <c r="B31" s="106"/>
      <c r="C31" s="55"/>
      <c r="D31" s="112" t="s">
        <v>278</v>
      </c>
      <c r="E31" s="55"/>
      <c r="F31" s="111" t="s">
        <v>94</v>
      </c>
      <c r="G31" s="110">
        <v>47862745</v>
      </c>
      <c r="H31" s="99"/>
      <c r="I31" s="109"/>
      <c r="J31" s="101"/>
      <c r="K31" s="100"/>
      <c r="L31" s="99"/>
      <c r="M31" s="108">
        <v>47862745</v>
      </c>
      <c r="N31" s="97"/>
    </row>
    <row r="32" spans="1:14" ht="12.75">
      <c r="A32" s="113">
        <v>22</v>
      </c>
      <c r="B32" s="106"/>
      <c r="C32" s="55"/>
      <c r="D32" s="112" t="s">
        <v>277</v>
      </c>
      <c r="E32" s="55"/>
      <c r="F32" s="111" t="s">
        <v>37</v>
      </c>
      <c r="G32" s="110">
        <v>13175186</v>
      </c>
      <c r="H32" s="99"/>
      <c r="I32" s="109"/>
      <c r="J32" s="101"/>
      <c r="K32" s="100"/>
      <c r="L32" s="99"/>
      <c r="M32" s="108">
        <v>13175186</v>
      </c>
      <c r="N32" s="97"/>
    </row>
    <row r="33" spans="1:14" ht="12.75">
      <c r="A33" s="113">
        <v>23</v>
      </c>
      <c r="B33" s="106"/>
      <c r="C33" s="55"/>
      <c r="D33" s="112" t="s">
        <v>276</v>
      </c>
      <c r="E33" s="55"/>
      <c r="F33" s="111" t="s">
        <v>95</v>
      </c>
      <c r="G33" s="110">
        <v>7777974</v>
      </c>
      <c r="H33" s="99"/>
      <c r="I33" s="109"/>
      <c r="J33" s="101"/>
      <c r="K33" s="100"/>
      <c r="L33" s="99"/>
      <c r="M33" s="108">
        <v>7777974</v>
      </c>
      <c r="N33" s="97"/>
    </row>
    <row r="34" spans="1:14" ht="12.75">
      <c r="A34" s="113">
        <v>24</v>
      </c>
      <c r="B34" s="106"/>
      <c r="C34" s="55"/>
      <c r="D34" s="112" t="s">
        <v>275</v>
      </c>
      <c r="E34" s="55"/>
      <c r="F34" s="111" t="s">
        <v>38</v>
      </c>
      <c r="G34" s="110">
        <v>10673055</v>
      </c>
      <c r="H34" s="99"/>
      <c r="I34" s="109"/>
      <c r="J34" s="101"/>
      <c r="K34" s="100"/>
      <c r="L34" s="99"/>
      <c r="M34" s="108">
        <v>10673055</v>
      </c>
      <c r="N34" s="97"/>
    </row>
    <row r="35" spans="1:14" ht="25.5">
      <c r="A35" s="113">
        <v>25</v>
      </c>
      <c r="B35" s="106"/>
      <c r="C35" s="55"/>
      <c r="D35" s="112" t="s">
        <v>274</v>
      </c>
      <c r="E35" s="55"/>
      <c r="F35" s="111" t="s">
        <v>39</v>
      </c>
      <c r="G35" s="110">
        <v>41769887</v>
      </c>
      <c r="H35" s="99"/>
      <c r="I35" s="109"/>
      <c r="J35" s="101"/>
      <c r="K35" s="100"/>
      <c r="L35" s="99"/>
      <c r="M35" s="108">
        <v>41769887</v>
      </c>
      <c r="N35" s="97"/>
    </row>
    <row r="36" spans="1:14" ht="25.5">
      <c r="A36" s="113">
        <v>26</v>
      </c>
      <c r="B36" s="106"/>
      <c r="C36" s="55"/>
      <c r="D36" s="112" t="s">
        <v>273</v>
      </c>
      <c r="E36" s="55"/>
      <c r="F36" s="111" t="s">
        <v>40</v>
      </c>
      <c r="G36" s="110">
        <v>10878282</v>
      </c>
      <c r="H36" s="99"/>
      <c r="I36" s="109"/>
      <c r="J36" s="101"/>
      <c r="K36" s="100"/>
      <c r="L36" s="99"/>
      <c r="M36" s="108">
        <v>10878282</v>
      </c>
      <c r="N36" s="97"/>
    </row>
    <row r="37" spans="1:14" ht="25.5">
      <c r="A37" s="113">
        <v>27</v>
      </c>
      <c r="B37" s="106"/>
      <c r="C37" s="55"/>
      <c r="D37" s="112" t="s">
        <v>272</v>
      </c>
      <c r="E37" s="55"/>
      <c r="F37" s="111" t="s">
        <v>41</v>
      </c>
      <c r="G37" s="110">
        <v>43287775</v>
      </c>
      <c r="H37" s="99"/>
      <c r="I37" s="109"/>
      <c r="J37" s="101"/>
      <c r="K37" s="100"/>
      <c r="L37" s="99"/>
      <c r="M37" s="108">
        <v>43287775</v>
      </c>
      <c r="N37" s="97"/>
    </row>
    <row r="38" spans="1:14" ht="12.75">
      <c r="A38" s="113">
        <v>28</v>
      </c>
      <c r="B38" s="106"/>
      <c r="C38" s="55"/>
      <c r="D38" s="112" t="s">
        <v>271</v>
      </c>
      <c r="E38" s="55"/>
      <c r="F38" s="111" t="s">
        <v>119</v>
      </c>
      <c r="G38" s="110">
        <v>158002553</v>
      </c>
      <c r="H38" s="99"/>
      <c r="I38" s="109"/>
      <c r="J38" s="101"/>
      <c r="K38" s="100"/>
      <c r="L38" s="99"/>
      <c r="M38" s="108">
        <v>158002553</v>
      </c>
      <c r="N38" s="97"/>
    </row>
    <row r="39" spans="1:14" ht="12.75">
      <c r="A39" s="113">
        <v>29</v>
      </c>
      <c r="B39" s="106"/>
      <c r="C39" s="55"/>
      <c r="D39" s="112" t="s">
        <v>270</v>
      </c>
      <c r="E39" s="55"/>
      <c r="F39" s="111" t="s">
        <v>42</v>
      </c>
      <c r="G39" s="110">
        <v>4000000</v>
      </c>
      <c r="H39" s="99"/>
      <c r="I39" s="109"/>
      <c r="J39" s="101"/>
      <c r="K39" s="100"/>
      <c r="L39" s="99"/>
      <c r="M39" s="108">
        <v>4000000</v>
      </c>
      <c r="N39" s="97"/>
    </row>
    <row r="40" spans="1:14" ht="25.5">
      <c r="A40" s="113">
        <v>30</v>
      </c>
      <c r="B40" s="106"/>
      <c r="C40" s="55"/>
      <c r="D40" s="112" t="s">
        <v>269</v>
      </c>
      <c r="E40" s="55"/>
      <c r="F40" s="111" t="s">
        <v>43</v>
      </c>
      <c r="G40" s="110">
        <v>15909072</v>
      </c>
      <c r="H40" s="99"/>
      <c r="I40" s="109"/>
      <c r="J40" s="101"/>
      <c r="K40" s="100"/>
      <c r="L40" s="99"/>
      <c r="M40" s="108">
        <v>15909072</v>
      </c>
      <c r="N40" s="97"/>
    </row>
    <row r="41" spans="1:14" ht="12.75">
      <c r="A41" s="113">
        <v>31</v>
      </c>
      <c r="B41" s="106"/>
      <c r="C41" s="55"/>
      <c r="D41" s="112" t="s">
        <v>268</v>
      </c>
      <c r="E41" s="55"/>
      <c r="F41" s="111" t="s">
        <v>96</v>
      </c>
      <c r="G41" s="110">
        <v>15000000</v>
      </c>
      <c r="H41" s="99"/>
      <c r="I41" s="109"/>
      <c r="J41" s="101"/>
      <c r="K41" s="100"/>
      <c r="L41" s="99"/>
      <c r="M41" s="108">
        <v>15000000</v>
      </c>
      <c r="N41" s="97"/>
    </row>
    <row r="42" spans="1:14" ht="12.75">
      <c r="A42" s="113">
        <v>32</v>
      </c>
      <c r="B42" s="106"/>
      <c r="C42" s="55"/>
      <c r="D42" s="112" t="s">
        <v>267</v>
      </c>
      <c r="E42" s="55"/>
      <c r="F42" s="111" t="s">
        <v>8</v>
      </c>
      <c r="G42" s="110">
        <v>2560000</v>
      </c>
      <c r="H42" s="99"/>
      <c r="I42" s="109"/>
      <c r="J42" s="101"/>
      <c r="K42" s="100"/>
      <c r="L42" s="99"/>
      <c r="M42" s="108">
        <v>2560000</v>
      </c>
      <c r="N42" s="97"/>
    </row>
    <row r="43" spans="1:14" ht="12.75">
      <c r="A43" s="113">
        <v>33</v>
      </c>
      <c r="B43" s="106"/>
      <c r="C43" s="55"/>
      <c r="D43" s="112" t="s">
        <v>266</v>
      </c>
      <c r="E43" s="55"/>
      <c r="F43" s="111" t="s">
        <v>44</v>
      </c>
      <c r="G43" s="110">
        <v>29223602</v>
      </c>
      <c r="H43" s="99"/>
      <c r="I43" s="109"/>
      <c r="J43" s="101"/>
      <c r="K43" s="100"/>
      <c r="L43" s="99"/>
      <c r="M43" s="108">
        <v>29223602</v>
      </c>
      <c r="N43" s="97"/>
    </row>
    <row r="44" spans="1:14" ht="25.5">
      <c r="A44" s="113">
        <v>34</v>
      </c>
      <c r="B44" s="106"/>
      <c r="C44" s="55"/>
      <c r="D44" s="112" t="s">
        <v>265</v>
      </c>
      <c r="E44" s="55"/>
      <c r="F44" s="111" t="s">
        <v>146</v>
      </c>
      <c r="G44" s="110"/>
      <c r="H44" s="99"/>
      <c r="I44" s="109">
        <v>4099408618</v>
      </c>
      <c r="J44" s="101"/>
      <c r="K44" s="100"/>
      <c r="L44" s="99"/>
      <c r="M44" s="108">
        <v>4099408618</v>
      </c>
      <c r="N44" s="97"/>
    </row>
    <row r="45" spans="1:14" ht="12.75">
      <c r="A45" s="113">
        <v>35</v>
      </c>
      <c r="B45" s="106"/>
      <c r="C45" s="55"/>
      <c r="D45" s="112" t="s">
        <v>264</v>
      </c>
      <c r="E45" s="55"/>
      <c r="F45" s="111" t="s">
        <v>45</v>
      </c>
      <c r="G45" s="110">
        <v>190073301</v>
      </c>
      <c r="H45" s="99"/>
      <c r="I45" s="109"/>
      <c r="J45" s="101"/>
      <c r="K45" s="100"/>
      <c r="L45" s="99"/>
      <c r="M45" s="108">
        <v>190073301</v>
      </c>
      <c r="N45" s="97"/>
    </row>
    <row r="46" spans="1:14" ht="12.75">
      <c r="A46" s="113">
        <v>36</v>
      </c>
      <c r="B46" s="106"/>
      <c r="C46" s="55"/>
      <c r="D46" s="112" t="s">
        <v>263</v>
      </c>
      <c r="E46" s="55"/>
      <c r="F46" s="111" t="s">
        <v>9</v>
      </c>
      <c r="G46" s="110">
        <v>15621981</v>
      </c>
      <c r="H46" s="99"/>
      <c r="I46" s="109"/>
      <c r="J46" s="101"/>
      <c r="K46" s="100"/>
      <c r="L46" s="99"/>
      <c r="M46" s="108">
        <v>15621981</v>
      </c>
      <c r="N46" s="97"/>
    </row>
    <row r="47" spans="1:14" ht="12.75">
      <c r="A47" s="113">
        <v>37</v>
      </c>
      <c r="B47" s="106"/>
      <c r="C47" s="55"/>
      <c r="D47" s="112" t="s">
        <v>262</v>
      </c>
      <c r="E47" s="55"/>
      <c r="F47" s="111" t="s">
        <v>17</v>
      </c>
      <c r="G47" s="110">
        <v>57756810</v>
      </c>
      <c r="H47" s="99"/>
      <c r="I47" s="109">
        <v>4224132</v>
      </c>
      <c r="J47" s="101"/>
      <c r="K47" s="100"/>
      <c r="L47" s="99"/>
      <c r="M47" s="108">
        <v>61980942</v>
      </c>
      <c r="N47" s="97"/>
    </row>
    <row r="48" spans="1:14" ht="12.75">
      <c r="A48" s="113">
        <v>38</v>
      </c>
      <c r="B48" s="106"/>
      <c r="C48" s="55"/>
      <c r="D48" s="112" t="s">
        <v>261</v>
      </c>
      <c r="E48" s="55"/>
      <c r="F48" s="111" t="s">
        <v>97</v>
      </c>
      <c r="G48" s="110">
        <v>108282906</v>
      </c>
      <c r="H48" s="99"/>
      <c r="I48" s="109"/>
      <c r="J48" s="101"/>
      <c r="K48" s="100"/>
      <c r="L48" s="99"/>
      <c r="M48" s="108">
        <v>108282906</v>
      </c>
      <c r="N48" s="97"/>
    </row>
    <row r="49" spans="1:14" ht="12.75">
      <c r="A49" s="113">
        <v>39</v>
      </c>
      <c r="B49" s="106"/>
      <c r="C49" s="55"/>
      <c r="D49" s="112" t="s">
        <v>260</v>
      </c>
      <c r="E49" s="55"/>
      <c r="F49" s="111" t="s">
        <v>18</v>
      </c>
      <c r="G49" s="110">
        <v>5410121</v>
      </c>
      <c r="H49" s="99"/>
      <c r="I49" s="109"/>
      <c r="J49" s="101"/>
      <c r="K49" s="100"/>
      <c r="L49" s="99"/>
      <c r="M49" s="108">
        <v>5410121</v>
      </c>
      <c r="N49" s="97"/>
    </row>
    <row r="50" spans="1:14" ht="12.75">
      <c r="A50" s="113">
        <v>40</v>
      </c>
      <c r="B50" s="106"/>
      <c r="C50" s="55"/>
      <c r="D50" s="112" t="s">
        <v>259</v>
      </c>
      <c r="E50" s="55"/>
      <c r="F50" s="111" t="s">
        <v>10</v>
      </c>
      <c r="G50" s="110">
        <v>2229993</v>
      </c>
      <c r="H50" s="99"/>
      <c r="I50" s="109"/>
      <c r="J50" s="101"/>
      <c r="K50" s="100"/>
      <c r="L50" s="99"/>
      <c r="M50" s="108">
        <v>2229993</v>
      </c>
      <c r="N50" s="97"/>
    </row>
    <row r="51" spans="1:14" ht="12.75">
      <c r="A51" s="113">
        <v>41</v>
      </c>
      <c r="B51" s="106"/>
      <c r="C51" s="55"/>
      <c r="D51" s="112" t="s">
        <v>258</v>
      </c>
      <c r="E51" s="55"/>
      <c r="F51" s="111" t="s">
        <v>19</v>
      </c>
      <c r="G51" s="110">
        <v>15000000</v>
      </c>
      <c r="H51" s="99"/>
      <c r="I51" s="109">
        <v>250000000</v>
      </c>
      <c r="J51" s="101"/>
      <c r="K51" s="100"/>
      <c r="L51" s="99"/>
      <c r="M51" s="108">
        <v>265000000</v>
      </c>
      <c r="N51" s="97"/>
    </row>
    <row r="52" spans="1:14" ht="25.5">
      <c r="A52" s="135">
        <v>42</v>
      </c>
      <c r="B52" s="60"/>
      <c r="C52" s="61"/>
      <c r="D52" s="134" t="s">
        <v>257</v>
      </c>
      <c r="E52" s="61"/>
      <c r="F52" s="133" t="s">
        <v>46</v>
      </c>
      <c r="G52" s="132">
        <v>372814881</v>
      </c>
      <c r="H52" s="128"/>
      <c r="I52" s="131"/>
      <c r="J52" s="130"/>
      <c r="K52" s="129"/>
      <c r="L52" s="128"/>
      <c r="M52" s="127">
        <v>372814881</v>
      </c>
      <c r="N52" s="126"/>
    </row>
    <row r="53" spans="1:14" ht="12.75">
      <c r="A53" s="140"/>
      <c r="B53" s="139"/>
      <c r="C53" s="138"/>
      <c r="D53" s="137"/>
      <c r="E53" s="124"/>
      <c r="F53" s="123"/>
      <c r="G53" s="122"/>
      <c r="H53" s="118"/>
      <c r="I53" s="136"/>
      <c r="J53" s="136"/>
      <c r="K53" s="121"/>
      <c r="L53" s="118"/>
      <c r="M53" s="136"/>
      <c r="N53" s="117"/>
    </row>
    <row r="54" spans="1:14" ht="12.75">
      <c r="A54" s="113">
        <v>43</v>
      </c>
      <c r="B54" s="106"/>
      <c r="C54" s="55"/>
      <c r="D54" s="112" t="s">
        <v>256</v>
      </c>
      <c r="E54" s="55"/>
      <c r="F54" s="111" t="s">
        <v>98</v>
      </c>
      <c r="G54" s="110">
        <v>84969137</v>
      </c>
      <c r="H54" s="99"/>
      <c r="I54" s="109"/>
      <c r="J54" s="101"/>
      <c r="K54" s="100"/>
      <c r="L54" s="99"/>
      <c r="M54" s="108">
        <v>84969137</v>
      </c>
      <c r="N54" s="97"/>
    </row>
    <row r="55" spans="1:14" ht="17.25" customHeight="1">
      <c r="A55" s="113">
        <v>44</v>
      </c>
      <c r="B55" s="106"/>
      <c r="C55" s="55"/>
      <c r="D55" s="112" t="s">
        <v>255</v>
      </c>
      <c r="E55" s="55"/>
      <c r="F55" s="111" t="s">
        <v>47</v>
      </c>
      <c r="G55" s="110">
        <v>486582762</v>
      </c>
      <c r="H55" s="99"/>
      <c r="I55" s="109"/>
      <c r="J55" s="101"/>
      <c r="K55" s="100"/>
      <c r="L55" s="99"/>
      <c r="M55" s="108">
        <v>486582762</v>
      </c>
      <c r="N55" s="97"/>
    </row>
    <row r="56" spans="1:14" ht="38.25">
      <c r="A56" s="113">
        <v>45</v>
      </c>
      <c r="B56" s="106"/>
      <c r="C56" s="55"/>
      <c r="D56" s="112" t="s">
        <v>254</v>
      </c>
      <c r="E56" s="55"/>
      <c r="F56" s="111" t="s">
        <v>48</v>
      </c>
      <c r="G56" s="110">
        <v>112715901</v>
      </c>
      <c r="H56" s="99"/>
      <c r="I56" s="109"/>
      <c r="J56" s="101"/>
      <c r="K56" s="100"/>
      <c r="L56" s="99"/>
      <c r="M56" s="108">
        <v>112715901</v>
      </c>
      <c r="N56" s="97"/>
    </row>
    <row r="57" spans="1:14" ht="25.5">
      <c r="A57" s="113">
        <v>46</v>
      </c>
      <c r="B57" s="106"/>
      <c r="C57" s="55"/>
      <c r="D57" s="112" t="s">
        <v>253</v>
      </c>
      <c r="E57" s="55"/>
      <c r="F57" s="111" t="s">
        <v>147</v>
      </c>
      <c r="G57" s="110">
        <v>32644838</v>
      </c>
      <c r="H57" s="99"/>
      <c r="I57" s="109">
        <v>130579353</v>
      </c>
      <c r="J57" s="101"/>
      <c r="K57" s="100"/>
      <c r="L57" s="99"/>
      <c r="M57" s="108">
        <v>163224191</v>
      </c>
      <c r="N57" s="97"/>
    </row>
    <row r="58" spans="1:14" ht="25.5">
      <c r="A58" s="113">
        <v>47</v>
      </c>
      <c r="B58" s="106"/>
      <c r="C58" s="55"/>
      <c r="D58" s="112" t="s">
        <v>252</v>
      </c>
      <c r="E58" s="55"/>
      <c r="F58" s="111" t="s">
        <v>120</v>
      </c>
      <c r="G58" s="110">
        <v>146026169</v>
      </c>
      <c r="H58" s="99"/>
      <c r="I58" s="109"/>
      <c r="J58" s="101"/>
      <c r="K58" s="100"/>
      <c r="L58" s="99"/>
      <c r="M58" s="108">
        <v>146026169</v>
      </c>
      <c r="N58" s="97"/>
    </row>
    <row r="59" spans="1:14" ht="12.75">
      <c r="A59" s="113">
        <v>48</v>
      </c>
      <c r="B59" s="106"/>
      <c r="C59" s="55"/>
      <c r="D59" s="112" t="s">
        <v>251</v>
      </c>
      <c r="E59" s="55"/>
      <c r="F59" s="111" t="s">
        <v>49</v>
      </c>
      <c r="G59" s="110">
        <v>406589284</v>
      </c>
      <c r="H59" s="99"/>
      <c r="I59" s="109"/>
      <c r="J59" s="101"/>
      <c r="K59" s="100"/>
      <c r="L59" s="99"/>
      <c r="M59" s="108">
        <v>406589284</v>
      </c>
      <c r="N59" s="97"/>
    </row>
    <row r="60" spans="1:14" ht="51">
      <c r="A60" s="113">
        <v>49</v>
      </c>
      <c r="B60" s="106"/>
      <c r="C60" s="55"/>
      <c r="D60" s="112" t="s">
        <v>250</v>
      </c>
      <c r="E60" s="55"/>
      <c r="F60" s="111" t="s">
        <v>109</v>
      </c>
      <c r="G60" s="110">
        <v>19337632</v>
      </c>
      <c r="H60" s="99"/>
      <c r="I60" s="109"/>
      <c r="J60" s="101"/>
      <c r="K60" s="100"/>
      <c r="L60" s="99"/>
      <c r="M60" s="108">
        <v>19337632</v>
      </c>
      <c r="N60" s="97"/>
    </row>
    <row r="61" spans="1:14" ht="12.75">
      <c r="A61" s="113">
        <v>50</v>
      </c>
      <c r="B61" s="106"/>
      <c r="C61" s="55"/>
      <c r="D61" s="112" t="s">
        <v>249</v>
      </c>
      <c r="E61" s="55"/>
      <c r="F61" s="111" t="s">
        <v>50</v>
      </c>
      <c r="G61" s="110">
        <v>182862436</v>
      </c>
      <c r="H61" s="99"/>
      <c r="I61" s="109"/>
      <c r="J61" s="101"/>
      <c r="K61" s="100"/>
      <c r="L61" s="99"/>
      <c r="M61" s="108">
        <v>182862436</v>
      </c>
      <c r="N61" s="97"/>
    </row>
    <row r="62" spans="1:14" ht="12.75">
      <c r="A62" s="113">
        <v>51</v>
      </c>
      <c r="B62" s="106"/>
      <c r="C62" s="55"/>
      <c r="D62" s="112" t="s">
        <v>248</v>
      </c>
      <c r="E62" s="55"/>
      <c r="F62" s="111" t="s">
        <v>51</v>
      </c>
      <c r="G62" s="110">
        <v>37007633</v>
      </c>
      <c r="H62" s="99"/>
      <c r="I62" s="109"/>
      <c r="J62" s="101"/>
      <c r="K62" s="100"/>
      <c r="L62" s="99"/>
      <c r="M62" s="108">
        <v>37007633</v>
      </c>
      <c r="N62" s="97"/>
    </row>
    <row r="63" spans="1:14" ht="12.75">
      <c r="A63" s="113">
        <v>52</v>
      </c>
      <c r="B63" s="106"/>
      <c r="C63" s="55"/>
      <c r="D63" s="112" t="s">
        <v>247</v>
      </c>
      <c r="E63" s="55"/>
      <c r="F63" s="111" t="s">
        <v>52</v>
      </c>
      <c r="G63" s="110">
        <v>289413879</v>
      </c>
      <c r="H63" s="99"/>
      <c r="I63" s="109"/>
      <c r="J63" s="101"/>
      <c r="K63" s="100"/>
      <c r="L63" s="99"/>
      <c r="M63" s="108">
        <v>289413879</v>
      </c>
      <c r="N63" s="97"/>
    </row>
    <row r="64" spans="1:14" ht="25.5">
      <c r="A64" s="113">
        <v>53</v>
      </c>
      <c r="B64" s="106"/>
      <c r="C64" s="55"/>
      <c r="D64" s="112" t="s">
        <v>246</v>
      </c>
      <c r="E64" s="55"/>
      <c r="F64" s="111" t="s">
        <v>110</v>
      </c>
      <c r="G64" s="110">
        <v>123916419</v>
      </c>
      <c r="H64" s="99"/>
      <c r="I64" s="109"/>
      <c r="J64" s="101"/>
      <c r="K64" s="100"/>
      <c r="L64" s="99"/>
      <c r="M64" s="108">
        <v>123916419</v>
      </c>
      <c r="N64" s="97"/>
    </row>
    <row r="65" spans="1:14" ht="25.5">
      <c r="A65" s="113">
        <v>54</v>
      </c>
      <c r="B65" s="106"/>
      <c r="C65" s="55"/>
      <c r="D65" s="112" t="s">
        <v>245</v>
      </c>
      <c r="E65" s="55"/>
      <c r="F65" s="111" t="s">
        <v>53</v>
      </c>
      <c r="G65" s="110">
        <v>26966281</v>
      </c>
      <c r="H65" s="99"/>
      <c r="I65" s="109"/>
      <c r="J65" s="101"/>
      <c r="K65" s="100"/>
      <c r="L65" s="99"/>
      <c r="M65" s="108">
        <v>26966281</v>
      </c>
      <c r="N65" s="97"/>
    </row>
    <row r="66" spans="1:14" ht="25.5">
      <c r="A66" s="113">
        <v>55</v>
      </c>
      <c r="B66" s="106"/>
      <c r="C66" s="55"/>
      <c r="D66" s="112" t="s">
        <v>244</v>
      </c>
      <c r="E66" s="55"/>
      <c r="F66" s="111" t="s">
        <v>128</v>
      </c>
      <c r="G66" s="110">
        <v>20443212</v>
      </c>
      <c r="H66" s="99"/>
      <c r="I66" s="109"/>
      <c r="J66" s="101"/>
      <c r="K66" s="100"/>
      <c r="L66" s="99"/>
      <c r="M66" s="108">
        <v>20443212</v>
      </c>
      <c r="N66" s="97"/>
    </row>
    <row r="67" spans="1:14" ht="25.5">
      <c r="A67" s="113">
        <v>56</v>
      </c>
      <c r="B67" s="106"/>
      <c r="C67" s="55"/>
      <c r="D67" s="112" t="s">
        <v>243</v>
      </c>
      <c r="E67" s="55"/>
      <c r="F67" s="111" t="s">
        <v>54</v>
      </c>
      <c r="G67" s="110">
        <v>523026564</v>
      </c>
      <c r="H67" s="99"/>
      <c r="I67" s="109">
        <v>865771811</v>
      </c>
      <c r="J67" s="101"/>
      <c r="K67" s="100"/>
      <c r="L67" s="99"/>
      <c r="M67" s="108">
        <v>1388798375</v>
      </c>
      <c r="N67" s="97"/>
    </row>
    <row r="68" spans="1:14" ht="12.75">
      <c r="A68" s="113">
        <v>57</v>
      </c>
      <c r="B68" s="106"/>
      <c r="C68" s="55"/>
      <c r="D68" s="112" t="s">
        <v>242</v>
      </c>
      <c r="E68" s="55"/>
      <c r="F68" s="111" t="s">
        <v>148</v>
      </c>
      <c r="G68" s="110"/>
      <c r="H68" s="99"/>
      <c r="I68" s="109">
        <v>218445471</v>
      </c>
      <c r="J68" s="101"/>
      <c r="K68" s="100"/>
      <c r="L68" s="99"/>
      <c r="M68" s="108">
        <v>218445471</v>
      </c>
      <c r="N68" s="97"/>
    </row>
    <row r="69" spans="1:14" ht="38.25">
      <c r="A69" s="113">
        <v>58</v>
      </c>
      <c r="B69" s="106"/>
      <c r="C69" s="55"/>
      <c r="D69" s="112" t="s">
        <v>241</v>
      </c>
      <c r="E69" s="55"/>
      <c r="F69" s="111" t="s">
        <v>55</v>
      </c>
      <c r="G69" s="110">
        <v>5487756</v>
      </c>
      <c r="H69" s="99"/>
      <c r="I69" s="109"/>
      <c r="J69" s="101"/>
      <c r="K69" s="100"/>
      <c r="L69" s="99"/>
      <c r="M69" s="108">
        <v>5487756</v>
      </c>
      <c r="N69" s="97"/>
    </row>
    <row r="70" spans="1:14" ht="12.75">
      <c r="A70" s="113">
        <v>59</v>
      </c>
      <c r="B70" s="106"/>
      <c r="C70" s="55"/>
      <c r="D70" s="112" t="s">
        <v>240</v>
      </c>
      <c r="E70" s="55"/>
      <c r="F70" s="111" t="s">
        <v>111</v>
      </c>
      <c r="G70" s="110">
        <v>1441736</v>
      </c>
      <c r="H70" s="99"/>
      <c r="I70" s="109"/>
      <c r="J70" s="101"/>
      <c r="K70" s="100"/>
      <c r="L70" s="99"/>
      <c r="M70" s="108">
        <v>1441736</v>
      </c>
      <c r="N70" s="97"/>
    </row>
    <row r="71" spans="1:14" ht="25.5">
      <c r="A71" s="113">
        <v>60</v>
      </c>
      <c r="B71" s="106"/>
      <c r="C71" s="55"/>
      <c r="D71" s="112" t="s">
        <v>239</v>
      </c>
      <c r="E71" s="55"/>
      <c r="F71" s="111" t="s">
        <v>56</v>
      </c>
      <c r="G71" s="110">
        <v>1879193</v>
      </c>
      <c r="H71" s="99"/>
      <c r="I71" s="109"/>
      <c r="J71" s="101"/>
      <c r="K71" s="100"/>
      <c r="L71" s="99"/>
      <c r="M71" s="108">
        <v>1879193</v>
      </c>
      <c r="N71" s="97"/>
    </row>
    <row r="72" spans="1:14" ht="12.75">
      <c r="A72" s="113">
        <v>61</v>
      </c>
      <c r="B72" s="106"/>
      <c r="C72" s="55"/>
      <c r="D72" s="112" t="s">
        <v>238</v>
      </c>
      <c r="E72" s="55"/>
      <c r="F72" s="111" t="s">
        <v>112</v>
      </c>
      <c r="G72" s="110">
        <v>6584736</v>
      </c>
      <c r="H72" s="99"/>
      <c r="I72" s="109"/>
      <c r="J72" s="101"/>
      <c r="K72" s="100"/>
      <c r="L72" s="99"/>
      <c r="M72" s="108">
        <v>6584736</v>
      </c>
      <c r="N72" s="97"/>
    </row>
    <row r="73" spans="1:14" ht="12.75">
      <c r="A73" s="113">
        <v>62</v>
      </c>
      <c r="B73" s="106"/>
      <c r="C73" s="55"/>
      <c r="D73" s="112" t="s">
        <v>237</v>
      </c>
      <c r="E73" s="55"/>
      <c r="F73" s="111" t="s">
        <v>57</v>
      </c>
      <c r="G73" s="110">
        <v>15372524</v>
      </c>
      <c r="H73" s="99"/>
      <c r="I73" s="109"/>
      <c r="J73" s="101"/>
      <c r="K73" s="100"/>
      <c r="L73" s="99"/>
      <c r="M73" s="108">
        <v>15372524</v>
      </c>
      <c r="N73" s="97"/>
    </row>
    <row r="74" spans="1:14" ht="18" customHeight="1">
      <c r="A74" s="113">
        <v>63</v>
      </c>
      <c r="B74" s="106"/>
      <c r="C74" s="55"/>
      <c r="D74" s="112" t="s">
        <v>236</v>
      </c>
      <c r="E74" s="55"/>
      <c r="F74" s="111" t="s">
        <v>121</v>
      </c>
      <c r="G74" s="110">
        <v>67910534</v>
      </c>
      <c r="H74" s="99"/>
      <c r="I74" s="109"/>
      <c r="J74" s="101"/>
      <c r="K74" s="100"/>
      <c r="L74" s="99"/>
      <c r="M74" s="108">
        <v>67910534</v>
      </c>
      <c r="N74" s="97"/>
    </row>
    <row r="75" spans="1:14" ht="15" customHeight="1">
      <c r="A75" s="113">
        <v>64</v>
      </c>
      <c r="B75" s="106"/>
      <c r="C75" s="55"/>
      <c r="D75" s="112" t="s">
        <v>235</v>
      </c>
      <c r="E75" s="55"/>
      <c r="F75" s="111" t="s">
        <v>136</v>
      </c>
      <c r="G75" s="110">
        <v>30000000</v>
      </c>
      <c r="H75" s="99"/>
      <c r="I75" s="109"/>
      <c r="J75" s="101"/>
      <c r="K75" s="100"/>
      <c r="L75" s="99"/>
      <c r="M75" s="108">
        <v>30000000</v>
      </c>
      <c r="N75" s="97"/>
    </row>
    <row r="76" spans="1:14" ht="12.75">
      <c r="A76" s="113">
        <v>65</v>
      </c>
      <c r="B76" s="106"/>
      <c r="C76" s="55"/>
      <c r="D76" s="112" t="s">
        <v>234</v>
      </c>
      <c r="E76" s="55"/>
      <c r="F76" s="111" t="s">
        <v>106</v>
      </c>
      <c r="G76" s="110">
        <v>8661459</v>
      </c>
      <c r="H76" s="99"/>
      <c r="I76" s="109"/>
      <c r="J76" s="101"/>
      <c r="K76" s="100"/>
      <c r="L76" s="99"/>
      <c r="M76" s="108">
        <v>8661459</v>
      </c>
      <c r="N76" s="97"/>
    </row>
    <row r="77" spans="1:14" ht="12.75">
      <c r="A77" s="113">
        <v>66</v>
      </c>
      <c r="B77" s="106"/>
      <c r="C77" s="55"/>
      <c r="D77" s="112" t="s">
        <v>233</v>
      </c>
      <c r="E77" s="55"/>
      <c r="F77" s="111" t="s">
        <v>58</v>
      </c>
      <c r="G77" s="110">
        <v>315661740</v>
      </c>
      <c r="H77" s="99"/>
      <c r="I77" s="109">
        <v>305475801</v>
      </c>
      <c r="J77" s="101"/>
      <c r="K77" s="100"/>
      <c r="L77" s="99"/>
      <c r="M77" s="108">
        <v>621137541</v>
      </c>
      <c r="N77" s="97"/>
    </row>
    <row r="78" spans="1:14" ht="12.75">
      <c r="A78" s="113">
        <v>67</v>
      </c>
      <c r="B78" s="106"/>
      <c r="C78" s="55"/>
      <c r="D78" s="112" t="s">
        <v>232</v>
      </c>
      <c r="E78" s="55"/>
      <c r="F78" s="111" t="s">
        <v>59</v>
      </c>
      <c r="G78" s="110">
        <v>53856149</v>
      </c>
      <c r="H78" s="99"/>
      <c r="I78" s="109">
        <v>80784223</v>
      </c>
      <c r="J78" s="101"/>
      <c r="K78" s="100"/>
      <c r="L78" s="99"/>
      <c r="M78" s="108">
        <v>134640372</v>
      </c>
      <c r="N78" s="97"/>
    </row>
    <row r="79" spans="1:14" ht="25.5">
      <c r="A79" s="113">
        <v>68</v>
      </c>
      <c r="B79" s="106"/>
      <c r="C79" s="55"/>
      <c r="D79" s="112" t="s">
        <v>231</v>
      </c>
      <c r="E79" s="55"/>
      <c r="F79" s="111" t="s">
        <v>60</v>
      </c>
      <c r="G79" s="110">
        <v>124590342</v>
      </c>
      <c r="H79" s="99"/>
      <c r="I79" s="109"/>
      <c r="J79" s="101"/>
      <c r="K79" s="100"/>
      <c r="L79" s="99"/>
      <c r="M79" s="108">
        <v>124590342</v>
      </c>
      <c r="N79" s="97"/>
    </row>
    <row r="80" spans="1:14" ht="25.5">
      <c r="A80" s="113">
        <v>69</v>
      </c>
      <c r="B80" s="106"/>
      <c r="C80" s="55"/>
      <c r="D80" s="112" t="s">
        <v>230</v>
      </c>
      <c r="E80" s="55"/>
      <c r="F80" s="111" t="s">
        <v>149</v>
      </c>
      <c r="G80" s="110"/>
      <c r="H80" s="99"/>
      <c r="I80" s="109">
        <v>94790254</v>
      </c>
      <c r="J80" s="101"/>
      <c r="K80" s="100"/>
      <c r="L80" s="99"/>
      <c r="M80" s="108">
        <v>94790254</v>
      </c>
      <c r="N80" s="97"/>
    </row>
    <row r="81" spans="1:14" ht="12.75">
      <c r="A81" s="113">
        <v>70</v>
      </c>
      <c r="B81" s="106"/>
      <c r="C81" s="55"/>
      <c r="D81" s="112" t="s">
        <v>229</v>
      </c>
      <c r="E81" s="55"/>
      <c r="F81" s="111" t="s">
        <v>61</v>
      </c>
      <c r="G81" s="110">
        <v>18068931</v>
      </c>
      <c r="H81" s="99"/>
      <c r="I81" s="109"/>
      <c r="J81" s="101"/>
      <c r="K81" s="100"/>
      <c r="L81" s="99"/>
      <c r="M81" s="108">
        <v>18068931</v>
      </c>
      <c r="N81" s="97"/>
    </row>
    <row r="82" spans="1:14" ht="12.75">
      <c r="A82" s="113">
        <v>71</v>
      </c>
      <c r="B82" s="106"/>
      <c r="C82" s="55"/>
      <c r="D82" s="112" t="s">
        <v>228</v>
      </c>
      <c r="E82" s="55"/>
      <c r="F82" s="111" t="s">
        <v>99</v>
      </c>
      <c r="G82" s="110">
        <v>20226055</v>
      </c>
      <c r="H82" s="99"/>
      <c r="I82" s="109"/>
      <c r="J82" s="101"/>
      <c r="K82" s="100"/>
      <c r="L82" s="99"/>
      <c r="M82" s="108">
        <v>20226055</v>
      </c>
      <c r="N82" s="97"/>
    </row>
    <row r="83" spans="1:14" ht="12.75">
      <c r="A83" s="113">
        <v>72</v>
      </c>
      <c r="B83" s="106"/>
      <c r="C83" s="55"/>
      <c r="D83" s="112" t="s">
        <v>227</v>
      </c>
      <c r="E83" s="55"/>
      <c r="F83" s="111" t="s">
        <v>62</v>
      </c>
      <c r="G83" s="110">
        <v>23687244</v>
      </c>
      <c r="H83" s="99"/>
      <c r="I83" s="109"/>
      <c r="J83" s="101"/>
      <c r="K83" s="100"/>
      <c r="L83" s="99"/>
      <c r="M83" s="108">
        <v>23687244</v>
      </c>
      <c r="N83" s="97"/>
    </row>
    <row r="84" spans="1:14" ht="12.75">
      <c r="A84" s="113">
        <v>73</v>
      </c>
      <c r="B84" s="106"/>
      <c r="C84" s="55"/>
      <c r="D84" s="112" t="s">
        <v>226</v>
      </c>
      <c r="E84" s="55"/>
      <c r="F84" s="111" t="s">
        <v>63</v>
      </c>
      <c r="G84" s="110">
        <v>2176085</v>
      </c>
      <c r="H84" s="99"/>
      <c r="I84" s="109"/>
      <c r="J84" s="101"/>
      <c r="K84" s="100"/>
      <c r="L84" s="99"/>
      <c r="M84" s="108">
        <v>2176085</v>
      </c>
      <c r="N84" s="97"/>
    </row>
    <row r="85" spans="1:14" ht="38.25">
      <c r="A85" s="113">
        <v>74</v>
      </c>
      <c r="B85" s="106"/>
      <c r="C85" s="55"/>
      <c r="D85" s="112" t="s">
        <v>225</v>
      </c>
      <c r="E85" s="55"/>
      <c r="F85" s="111" t="s">
        <v>20</v>
      </c>
      <c r="G85" s="110">
        <v>18785970</v>
      </c>
      <c r="H85" s="99"/>
      <c r="I85" s="109">
        <v>20000000</v>
      </c>
      <c r="J85" s="101"/>
      <c r="K85" s="100"/>
      <c r="L85" s="99"/>
      <c r="M85" s="108">
        <v>38785970</v>
      </c>
      <c r="N85" s="97"/>
    </row>
    <row r="86" spans="1:14" ht="12.75">
      <c r="A86" s="113">
        <v>75</v>
      </c>
      <c r="B86" s="106"/>
      <c r="C86" s="55"/>
      <c r="D86" s="112" t="s">
        <v>224</v>
      </c>
      <c r="E86" s="55"/>
      <c r="F86" s="111" t="s">
        <v>64</v>
      </c>
      <c r="G86" s="110">
        <v>37031691</v>
      </c>
      <c r="H86" s="99"/>
      <c r="I86" s="109"/>
      <c r="J86" s="101"/>
      <c r="K86" s="100"/>
      <c r="L86" s="99"/>
      <c r="M86" s="108">
        <v>37031691</v>
      </c>
      <c r="N86" s="97"/>
    </row>
    <row r="87" spans="1:14" ht="12.75">
      <c r="A87" s="113">
        <v>76</v>
      </c>
      <c r="B87" s="106"/>
      <c r="C87" s="55"/>
      <c r="D87" s="112" t="s">
        <v>223</v>
      </c>
      <c r="E87" s="55"/>
      <c r="F87" s="111" t="s">
        <v>150</v>
      </c>
      <c r="G87" s="110"/>
      <c r="H87" s="99"/>
      <c r="I87" s="109">
        <v>80790138</v>
      </c>
      <c r="J87" s="101"/>
      <c r="K87" s="100"/>
      <c r="L87" s="99"/>
      <c r="M87" s="108">
        <v>80790138</v>
      </c>
      <c r="N87" s="97"/>
    </row>
    <row r="88" spans="1:14" ht="25.5">
      <c r="A88" s="135">
        <v>77</v>
      </c>
      <c r="B88" s="60"/>
      <c r="C88" s="61"/>
      <c r="D88" s="134" t="s">
        <v>222</v>
      </c>
      <c r="E88" s="61"/>
      <c r="F88" s="133" t="s">
        <v>122</v>
      </c>
      <c r="G88" s="132">
        <v>64593972</v>
      </c>
      <c r="H88" s="128"/>
      <c r="I88" s="131"/>
      <c r="J88" s="130"/>
      <c r="K88" s="129"/>
      <c r="L88" s="128"/>
      <c r="M88" s="127">
        <v>64593972</v>
      </c>
      <c r="N88" s="126"/>
    </row>
    <row r="89" spans="1:14" ht="12.75">
      <c r="A89" s="125"/>
      <c r="B89" s="68"/>
      <c r="C89" s="69"/>
      <c r="D89" s="124"/>
      <c r="E89" s="69"/>
      <c r="F89" s="123"/>
      <c r="G89" s="122"/>
      <c r="H89" s="118"/>
      <c r="I89" s="121"/>
      <c r="J89" s="120"/>
      <c r="K89" s="119"/>
      <c r="L89" s="118"/>
      <c r="M89" s="117"/>
      <c r="N89" s="116"/>
    </row>
    <row r="90" spans="1:14" ht="25.5">
      <c r="A90" s="113">
        <v>78</v>
      </c>
      <c r="B90" s="38"/>
      <c r="C90" s="55"/>
      <c r="D90" s="112" t="s">
        <v>221</v>
      </c>
      <c r="E90" s="55"/>
      <c r="F90" s="111" t="s">
        <v>11</v>
      </c>
      <c r="G90" s="110">
        <v>70722077</v>
      </c>
      <c r="H90" s="114"/>
      <c r="I90" s="109">
        <v>7142658</v>
      </c>
      <c r="J90" s="115"/>
      <c r="K90" s="100"/>
      <c r="L90" s="114"/>
      <c r="M90" s="108">
        <v>77864735</v>
      </c>
      <c r="N90" s="97"/>
    </row>
    <row r="91" spans="1:14" ht="12.75">
      <c r="A91" s="113">
        <v>79</v>
      </c>
      <c r="B91" s="106"/>
      <c r="C91" s="55"/>
      <c r="D91" s="112" t="s">
        <v>220</v>
      </c>
      <c r="E91" s="55"/>
      <c r="F91" s="111" t="s">
        <v>100</v>
      </c>
      <c r="G91" s="110">
        <v>68230507</v>
      </c>
      <c r="H91" s="99"/>
      <c r="I91" s="109"/>
      <c r="J91" s="101"/>
      <c r="K91" s="100"/>
      <c r="L91" s="99"/>
      <c r="M91" s="108">
        <v>68230507</v>
      </c>
      <c r="N91" s="97"/>
    </row>
    <row r="92" spans="1:14" ht="12.75">
      <c r="A92" s="113">
        <v>80</v>
      </c>
      <c r="B92" s="106"/>
      <c r="C92" s="55"/>
      <c r="D92" s="112" t="s">
        <v>219</v>
      </c>
      <c r="E92" s="55"/>
      <c r="F92" s="111" t="s">
        <v>101</v>
      </c>
      <c r="G92" s="110">
        <v>22228288</v>
      </c>
      <c r="H92" s="99"/>
      <c r="I92" s="109"/>
      <c r="J92" s="101"/>
      <c r="K92" s="100"/>
      <c r="L92" s="99"/>
      <c r="M92" s="108">
        <v>22228288</v>
      </c>
      <c r="N92" s="97"/>
    </row>
    <row r="93" spans="1:14" ht="12.75">
      <c r="A93" s="113">
        <v>81</v>
      </c>
      <c r="B93" s="106"/>
      <c r="C93" s="55"/>
      <c r="D93" s="112" t="s">
        <v>218</v>
      </c>
      <c r="E93" s="55"/>
      <c r="F93" s="111" t="s">
        <v>65</v>
      </c>
      <c r="G93" s="110">
        <v>10950712</v>
      </c>
      <c r="H93" s="99"/>
      <c r="I93" s="109"/>
      <c r="J93" s="101"/>
      <c r="K93" s="100"/>
      <c r="L93" s="99"/>
      <c r="M93" s="108">
        <v>10950712</v>
      </c>
      <c r="N93" s="97"/>
    </row>
    <row r="94" spans="1:14" ht="12.75">
      <c r="A94" s="113">
        <v>82</v>
      </c>
      <c r="B94" s="106"/>
      <c r="C94" s="55"/>
      <c r="D94" s="112" t="s">
        <v>217</v>
      </c>
      <c r="E94" s="55"/>
      <c r="F94" s="111" t="s">
        <v>66</v>
      </c>
      <c r="G94" s="110">
        <v>96192488</v>
      </c>
      <c r="H94" s="99"/>
      <c r="I94" s="109"/>
      <c r="J94" s="101"/>
      <c r="K94" s="100"/>
      <c r="L94" s="99"/>
      <c r="M94" s="108">
        <v>96192488</v>
      </c>
      <c r="N94" s="97"/>
    </row>
    <row r="95" spans="1:14" ht="12.75">
      <c r="A95" s="113">
        <v>83</v>
      </c>
      <c r="B95" s="106"/>
      <c r="C95" s="55"/>
      <c r="D95" s="112" t="s">
        <v>216</v>
      </c>
      <c r="E95" s="55"/>
      <c r="F95" s="111" t="s">
        <v>67</v>
      </c>
      <c r="G95" s="110">
        <v>42844749</v>
      </c>
      <c r="H95" s="99"/>
      <c r="I95" s="109"/>
      <c r="J95" s="101"/>
      <c r="K95" s="100"/>
      <c r="L95" s="99"/>
      <c r="M95" s="108">
        <v>42844749</v>
      </c>
      <c r="N95" s="97"/>
    </row>
    <row r="96" spans="1:14" ht="25.5">
      <c r="A96" s="113">
        <v>84</v>
      </c>
      <c r="B96" s="106"/>
      <c r="C96" s="55"/>
      <c r="D96" s="112" t="s">
        <v>215</v>
      </c>
      <c r="E96" s="55"/>
      <c r="F96" s="111" t="s">
        <v>151</v>
      </c>
      <c r="G96" s="110">
        <v>26747560</v>
      </c>
      <c r="H96" s="99"/>
      <c r="I96" s="109">
        <v>1510222218</v>
      </c>
      <c r="J96" s="101"/>
      <c r="K96" s="100"/>
      <c r="L96" s="99"/>
      <c r="M96" s="108">
        <v>1536969778</v>
      </c>
      <c r="N96" s="97"/>
    </row>
    <row r="97" spans="1:14" ht="12.75">
      <c r="A97" s="113">
        <v>85</v>
      </c>
      <c r="B97" s="106"/>
      <c r="C97" s="55"/>
      <c r="D97" s="112" t="s">
        <v>214</v>
      </c>
      <c r="E97" s="55"/>
      <c r="F97" s="111" t="s">
        <v>68</v>
      </c>
      <c r="G97" s="110">
        <v>25458248</v>
      </c>
      <c r="H97" s="99"/>
      <c r="I97" s="109"/>
      <c r="J97" s="101"/>
      <c r="K97" s="100"/>
      <c r="L97" s="99"/>
      <c r="M97" s="108">
        <v>25458248</v>
      </c>
      <c r="N97" s="97"/>
    </row>
    <row r="98" spans="1:14" ht="25.5">
      <c r="A98" s="113">
        <v>86</v>
      </c>
      <c r="B98" s="106"/>
      <c r="C98" s="55"/>
      <c r="D98" s="112" t="s">
        <v>213</v>
      </c>
      <c r="E98" s="55"/>
      <c r="F98" s="111" t="s">
        <v>69</v>
      </c>
      <c r="G98" s="110">
        <v>56141310</v>
      </c>
      <c r="H98" s="99"/>
      <c r="I98" s="109"/>
      <c r="J98" s="101"/>
      <c r="K98" s="100"/>
      <c r="L98" s="99"/>
      <c r="M98" s="108">
        <v>56141310</v>
      </c>
      <c r="N98" s="97"/>
    </row>
    <row r="99" spans="1:14" ht="12.75">
      <c r="A99" s="113">
        <v>87</v>
      </c>
      <c r="B99" s="106"/>
      <c r="C99" s="55"/>
      <c r="D99" s="112" t="s">
        <v>212</v>
      </c>
      <c r="E99" s="55"/>
      <c r="F99" s="111" t="s">
        <v>70</v>
      </c>
      <c r="G99" s="110">
        <v>32979095</v>
      </c>
      <c r="H99" s="99"/>
      <c r="I99" s="109"/>
      <c r="J99" s="101"/>
      <c r="K99" s="100"/>
      <c r="L99" s="99"/>
      <c r="M99" s="108">
        <v>32979095</v>
      </c>
      <c r="N99" s="97"/>
    </row>
    <row r="100" spans="1:14" ht="25.5">
      <c r="A100" s="113">
        <v>88</v>
      </c>
      <c r="B100" s="106"/>
      <c r="C100" s="55"/>
      <c r="D100" s="112" t="s">
        <v>211</v>
      </c>
      <c r="E100" s="55"/>
      <c r="F100" s="111" t="s">
        <v>12</v>
      </c>
      <c r="G100" s="110">
        <v>4050000</v>
      </c>
      <c r="H100" s="99"/>
      <c r="I100" s="109"/>
      <c r="J100" s="101"/>
      <c r="K100" s="100"/>
      <c r="L100" s="99"/>
      <c r="M100" s="108">
        <v>4050000</v>
      </c>
      <c r="N100" s="97"/>
    </row>
    <row r="101" spans="1:14" ht="12.75">
      <c r="A101" s="113">
        <v>89</v>
      </c>
      <c r="B101" s="106"/>
      <c r="C101" s="55"/>
      <c r="D101" s="112" t="s">
        <v>210</v>
      </c>
      <c r="E101" s="55"/>
      <c r="F101" s="111" t="s">
        <v>71</v>
      </c>
      <c r="G101" s="110">
        <v>6926936</v>
      </c>
      <c r="H101" s="99"/>
      <c r="I101" s="109"/>
      <c r="J101" s="101"/>
      <c r="K101" s="100"/>
      <c r="L101" s="99"/>
      <c r="M101" s="108">
        <v>6926936</v>
      </c>
      <c r="N101" s="97"/>
    </row>
    <row r="102" spans="1:14" ht="25.5">
      <c r="A102" s="113">
        <v>90</v>
      </c>
      <c r="B102" s="106"/>
      <c r="C102" s="55"/>
      <c r="D102" s="112" t="s">
        <v>209</v>
      </c>
      <c r="E102" s="55"/>
      <c r="F102" s="111" t="s">
        <v>72</v>
      </c>
      <c r="G102" s="110">
        <v>10183912</v>
      </c>
      <c r="H102" s="99"/>
      <c r="I102" s="109"/>
      <c r="J102" s="101"/>
      <c r="K102" s="100"/>
      <c r="L102" s="99"/>
      <c r="M102" s="108">
        <v>10183912</v>
      </c>
      <c r="N102" s="97"/>
    </row>
    <row r="103" spans="1:14" ht="38.25">
      <c r="A103" s="113">
        <v>91</v>
      </c>
      <c r="B103" s="106"/>
      <c r="C103" s="55"/>
      <c r="D103" s="112" t="s">
        <v>208</v>
      </c>
      <c r="E103" s="55"/>
      <c r="F103" s="111" t="s">
        <v>73</v>
      </c>
      <c r="G103" s="110">
        <v>32829472</v>
      </c>
      <c r="H103" s="99"/>
      <c r="I103" s="109"/>
      <c r="J103" s="101"/>
      <c r="K103" s="100"/>
      <c r="L103" s="99"/>
      <c r="M103" s="108">
        <v>32829472</v>
      </c>
      <c r="N103" s="97"/>
    </row>
    <row r="104" spans="1:14" ht="25.5">
      <c r="A104" s="113">
        <v>92</v>
      </c>
      <c r="B104" s="106"/>
      <c r="C104" s="55"/>
      <c r="D104" s="112" t="s">
        <v>207</v>
      </c>
      <c r="E104" s="55"/>
      <c r="F104" s="111" t="s">
        <v>84</v>
      </c>
      <c r="G104" s="110">
        <v>15439076</v>
      </c>
      <c r="H104" s="99"/>
      <c r="I104" s="109"/>
      <c r="J104" s="101"/>
      <c r="K104" s="100"/>
      <c r="L104" s="99"/>
      <c r="M104" s="108">
        <v>15439076</v>
      </c>
      <c r="N104" s="97"/>
    </row>
    <row r="105" spans="1:14" ht="12.75">
      <c r="A105" s="113">
        <v>93</v>
      </c>
      <c r="B105" s="106"/>
      <c r="C105" s="55"/>
      <c r="D105" s="112" t="s">
        <v>206</v>
      </c>
      <c r="E105" s="55"/>
      <c r="F105" s="111" t="s">
        <v>74</v>
      </c>
      <c r="G105" s="110">
        <v>23191696</v>
      </c>
      <c r="H105" s="99"/>
      <c r="I105" s="109"/>
      <c r="J105" s="101"/>
      <c r="K105" s="100"/>
      <c r="L105" s="99"/>
      <c r="M105" s="108">
        <v>23191696</v>
      </c>
      <c r="N105" s="97"/>
    </row>
    <row r="106" spans="1:14" ht="12.75">
      <c r="A106" s="113">
        <v>94</v>
      </c>
      <c r="B106" s="106"/>
      <c r="C106" s="55"/>
      <c r="D106" s="112" t="s">
        <v>205</v>
      </c>
      <c r="E106" s="55"/>
      <c r="F106" s="111" t="s">
        <v>102</v>
      </c>
      <c r="G106" s="110">
        <v>27160000</v>
      </c>
      <c r="H106" s="99"/>
      <c r="I106" s="109"/>
      <c r="J106" s="101"/>
      <c r="K106" s="100"/>
      <c r="L106" s="99"/>
      <c r="M106" s="108">
        <v>27160000</v>
      </c>
      <c r="N106" s="97"/>
    </row>
    <row r="107" spans="1:14" ht="25.5">
      <c r="A107" s="113">
        <v>95</v>
      </c>
      <c r="B107" s="106"/>
      <c r="C107" s="55"/>
      <c r="D107" s="112" t="s">
        <v>204</v>
      </c>
      <c r="E107" s="55"/>
      <c r="F107" s="111" t="s">
        <v>13</v>
      </c>
      <c r="G107" s="110">
        <v>50000000</v>
      </c>
      <c r="H107" s="99"/>
      <c r="I107" s="109"/>
      <c r="J107" s="101"/>
      <c r="K107" s="100"/>
      <c r="L107" s="99"/>
      <c r="M107" s="108">
        <v>50000000</v>
      </c>
      <c r="N107" s="97"/>
    </row>
    <row r="108" spans="1:14" ht="12.75">
      <c r="A108" s="113">
        <v>96</v>
      </c>
      <c r="B108" s="106"/>
      <c r="C108" s="55"/>
      <c r="D108" s="112" t="s">
        <v>203</v>
      </c>
      <c r="E108" s="55"/>
      <c r="F108" s="111" t="s">
        <v>75</v>
      </c>
      <c r="G108" s="110">
        <v>8933600</v>
      </c>
      <c r="H108" s="99"/>
      <c r="I108" s="109"/>
      <c r="J108" s="101"/>
      <c r="K108" s="100"/>
      <c r="L108" s="99"/>
      <c r="M108" s="108">
        <v>8933600</v>
      </c>
      <c r="N108" s="97"/>
    </row>
    <row r="109" spans="1:14" ht="25.5">
      <c r="A109" s="113">
        <v>97</v>
      </c>
      <c r="B109" s="106"/>
      <c r="C109" s="55"/>
      <c r="D109" s="112" t="s">
        <v>202</v>
      </c>
      <c r="E109" s="55"/>
      <c r="F109" s="111" t="s">
        <v>137</v>
      </c>
      <c r="G109" s="110">
        <f>46547671+28000000</f>
        <v>74547671</v>
      </c>
      <c r="H109" s="99"/>
      <c r="I109" s="109"/>
      <c r="J109" s="101"/>
      <c r="K109" s="100"/>
      <c r="L109" s="99"/>
      <c r="M109" s="108">
        <f>G109</f>
        <v>74547671</v>
      </c>
      <c r="N109" s="97"/>
    </row>
    <row r="110" spans="1:14" ht="25.5">
      <c r="A110" s="113">
        <v>98</v>
      </c>
      <c r="B110" s="106"/>
      <c r="C110" s="55"/>
      <c r="D110" s="112" t="s">
        <v>201</v>
      </c>
      <c r="E110" s="55"/>
      <c r="F110" s="111" t="s">
        <v>152</v>
      </c>
      <c r="G110" s="110"/>
      <c r="H110" s="99"/>
      <c r="I110" s="109">
        <v>85640050</v>
      </c>
      <c r="J110" s="101"/>
      <c r="K110" s="100"/>
      <c r="L110" s="99"/>
      <c r="M110" s="108">
        <v>85640050</v>
      </c>
      <c r="N110" s="97"/>
    </row>
    <row r="111" spans="1:14" ht="25.5">
      <c r="A111" s="113">
        <v>99</v>
      </c>
      <c r="B111" s="106"/>
      <c r="C111" s="55"/>
      <c r="D111" s="112" t="s">
        <v>200</v>
      </c>
      <c r="E111" s="55"/>
      <c r="F111" s="111" t="s">
        <v>21</v>
      </c>
      <c r="G111" s="110">
        <v>752736134</v>
      </c>
      <c r="H111" s="99"/>
      <c r="I111" s="109">
        <v>113007355</v>
      </c>
      <c r="J111" s="101"/>
      <c r="K111" s="100"/>
      <c r="L111" s="99"/>
      <c r="M111" s="108">
        <v>865743489</v>
      </c>
      <c r="N111" s="97"/>
    </row>
    <row r="112" spans="1:14" ht="12.75">
      <c r="A112" s="113">
        <v>100</v>
      </c>
      <c r="B112" s="106"/>
      <c r="C112" s="55"/>
      <c r="D112" s="112" t="s">
        <v>199</v>
      </c>
      <c r="E112" s="55"/>
      <c r="F112" s="111" t="s">
        <v>76</v>
      </c>
      <c r="G112" s="110">
        <v>149120113</v>
      </c>
      <c r="H112" s="99"/>
      <c r="I112" s="109"/>
      <c r="J112" s="101"/>
      <c r="K112" s="100"/>
      <c r="L112" s="99"/>
      <c r="M112" s="108">
        <v>149120113</v>
      </c>
      <c r="N112" s="97"/>
    </row>
    <row r="113" spans="1:14" ht="12.75">
      <c r="A113" s="113">
        <v>101</v>
      </c>
      <c r="B113" s="106"/>
      <c r="C113" s="55"/>
      <c r="D113" s="112" t="s">
        <v>198</v>
      </c>
      <c r="E113" s="55"/>
      <c r="F113" s="111" t="s">
        <v>123</v>
      </c>
      <c r="G113" s="110">
        <v>31988397</v>
      </c>
      <c r="H113" s="99"/>
      <c r="I113" s="109"/>
      <c r="J113" s="101"/>
      <c r="K113" s="100"/>
      <c r="L113" s="99"/>
      <c r="M113" s="108">
        <v>31988397</v>
      </c>
      <c r="N113" s="97"/>
    </row>
    <row r="114" spans="1:14" ht="12.75">
      <c r="A114" s="113">
        <v>102</v>
      </c>
      <c r="B114" s="106"/>
      <c r="C114" s="55"/>
      <c r="D114" s="112" t="s">
        <v>197</v>
      </c>
      <c r="E114" s="55"/>
      <c r="F114" s="111" t="s">
        <v>124</v>
      </c>
      <c r="G114" s="110">
        <v>78102317</v>
      </c>
      <c r="H114" s="99"/>
      <c r="I114" s="109"/>
      <c r="J114" s="101"/>
      <c r="K114" s="100"/>
      <c r="L114" s="99"/>
      <c r="M114" s="108">
        <v>78102317</v>
      </c>
      <c r="N114" s="97"/>
    </row>
    <row r="115" spans="1:14" ht="30" customHeight="1">
      <c r="A115" s="113">
        <v>103</v>
      </c>
      <c r="B115" s="106"/>
      <c r="C115" s="55"/>
      <c r="D115" s="112" t="s">
        <v>196</v>
      </c>
      <c r="E115" s="55"/>
      <c r="F115" s="111" t="s">
        <v>129</v>
      </c>
      <c r="G115" s="110">
        <v>31230453</v>
      </c>
      <c r="H115" s="99"/>
      <c r="I115" s="109"/>
      <c r="J115" s="101"/>
      <c r="K115" s="100"/>
      <c r="L115" s="99"/>
      <c r="M115" s="108">
        <v>31230453</v>
      </c>
      <c r="N115" s="97"/>
    </row>
    <row r="116" spans="1:14" ht="12.75">
      <c r="A116" s="113">
        <v>104</v>
      </c>
      <c r="B116" s="106"/>
      <c r="C116" s="55"/>
      <c r="D116" s="112" t="s">
        <v>195</v>
      </c>
      <c r="E116" s="55"/>
      <c r="F116" s="111" t="s">
        <v>130</v>
      </c>
      <c r="G116" s="110">
        <v>12313305</v>
      </c>
      <c r="H116" s="99"/>
      <c r="I116" s="109"/>
      <c r="J116" s="101"/>
      <c r="K116" s="100"/>
      <c r="L116" s="99"/>
      <c r="M116" s="108">
        <v>12313305</v>
      </c>
      <c r="N116" s="97"/>
    </row>
    <row r="117" spans="1:14" ht="38.25">
      <c r="A117" s="113">
        <v>105</v>
      </c>
      <c r="B117" s="106"/>
      <c r="C117" s="55"/>
      <c r="D117" s="112" t="s">
        <v>194</v>
      </c>
      <c r="E117" s="55"/>
      <c r="F117" s="111" t="s">
        <v>125</v>
      </c>
      <c r="G117" s="110">
        <v>30474443</v>
      </c>
      <c r="H117" s="99"/>
      <c r="I117" s="109"/>
      <c r="J117" s="101"/>
      <c r="K117" s="100"/>
      <c r="L117" s="99"/>
      <c r="M117" s="108">
        <v>30474443</v>
      </c>
      <c r="N117" s="97"/>
    </row>
    <row r="118" spans="1:14" ht="12.75">
      <c r="A118" s="113">
        <v>106</v>
      </c>
      <c r="B118" s="106"/>
      <c r="C118" s="55"/>
      <c r="D118" s="112" t="s">
        <v>193</v>
      </c>
      <c r="E118" s="55"/>
      <c r="F118" s="111" t="s">
        <v>131</v>
      </c>
      <c r="G118" s="110">
        <v>7490086</v>
      </c>
      <c r="H118" s="99"/>
      <c r="I118" s="109"/>
      <c r="J118" s="101"/>
      <c r="K118" s="100"/>
      <c r="L118" s="99"/>
      <c r="M118" s="108">
        <v>7490086</v>
      </c>
      <c r="N118" s="97"/>
    </row>
    <row r="119" spans="1:14" ht="12.75">
      <c r="A119" s="113">
        <v>107</v>
      </c>
      <c r="B119" s="106"/>
      <c r="C119" s="55"/>
      <c r="D119" s="112" t="s">
        <v>192</v>
      </c>
      <c r="E119" s="55"/>
      <c r="F119" s="111" t="s">
        <v>132</v>
      </c>
      <c r="G119" s="110">
        <v>7748309</v>
      </c>
      <c r="H119" s="99"/>
      <c r="I119" s="109"/>
      <c r="J119" s="101"/>
      <c r="K119" s="100"/>
      <c r="L119" s="99"/>
      <c r="M119" s="108">
        <v>7748309</v>
      </c>
      <c r="N119" s="97"/>
    </row>
    <row r="120" spans="1:14" ht="12.75">
      <c r="A120" s="113">
        <v>108</v>
      </c>
      <c r="B120" s="106"/>
      <c r="C120" s="55"/>
      <c r="D120" s="112" t="s">
        <v>191</v>
      </c>
      <c r="E120" s="55"/>
      <c r="F120" s="111" t="s">
        <v>161</v>
      </c>
      <c r="G120" s="110">
        <v>269252265</v>
      </c>
      <c r="H120" s="99"/>
      <c r="I120" s="109"/>
      <c r="J120" s="101"/>
      <c r="K120" s="100"/>
      <c r="L120" s="99"/>
      <c r="M120" s="108">
        <v>269252265</v>
      </c>
      <c r="N120" s="97"/>
    </row>
    <row r="121" spans="1:14" ht="12.75">
      <c r="A121" s="113">
        <v>109</v>
      </c>
      <c r="B121" s="106"/>
      <c r="C121" s="55"/>
      <c r="D121" s="112" t="s">
        <v>190</v>
      </c>
      <c r="E121" s="55"/>
      <c r="F121" s="111" t="s">
        <v>158</v>
      </c>
      <c r="G121" s="110">
        <v>1847662112</v>
      </c>
      <c r="H121" s="99"/>
      <c r="I121" s="109"/>
      <c r="J121" s="101"/>
      <c r="K121" s="100"/>
      <c r="L121" s="99"/>
      <c r="M121" s="108">
        <v>1847662112</v>
      </c>
      <c r="N121" s="97"/>
    </row>
    <row r="122" spans="1:14" ht="12.75">
      <c r="A122" s="113">
        <v>110</v>
      </c>
      <c r="B122" s="106"/>
      <c r="C122" s="55"/>
      <c r="D122" s="112" t="s">
        <v>189</v>
      </c>
      <c r="E122" s="55"/>
      <c r="F122" s="111" t="s">
        <v>113</v>
      </c>
      <c r="G122" s="110">
        <v>300749088</v>
      </c>
      <c r="H122" s="99"/>
      <c r="I122" s="109"/>
      <c r="J122" s="101"/>
      <c r="K122" s="100"/>
      <c r="L122" s="99"/>
      <c r="M122" s="108">
        <v>300749088</v>
      </c>
      <c r="N122" s="97"/>
    </row>
    <row r="123" spans="1:14" ht="16.5" customHeight="1">
      <c r="A123" s="113">
        <v>111</v>
      </c>
      <c r="B123" s="106"/>
      <c r="C123" s="55"/>
      <c r="D123" s="112" t="s">
        <v>188</v>
      </c>
      <c r="E123" s="55"/>
      <c r="F123" s="111" t="s">
        <v>14</v>
      </c>
      <c r="G123" s="110">
        <v>3094428</v>
      </c>
      <c r="H123" s="99"/>
      <c r="I123" s="109">
        <v>47877792</v>
      </c>
      <c r="J123" s="101"/>
      <c r="K123" s="100"/>
      <c r="L123" s="99"/>
      <c r="M123" s="108">
        <v>50972220</v>
      </c>
      <c r="N123" s="97"/>
    </row>
    <row r="124" spans="1:14" ht="25.5">
      <c r="A124" s="113">
        <v>112</v>
      </c>
      <c r="B124" s="106"/>
      <c r="C124" s="55"/>
      <c r="D124" s="112" t="s">
        <v>187</v>
      </c>
      <c r="E124" s="55"/>
      <c r="F124" s="111" t="s">
        <v>153</v>
      </c>
      <c r="G124" s="110"/>
      <c r="H124" s="99"/>
      <c r="I124" s="109">
        <v>620876397</v>
      </c>
      <c r="J124" s="101"/>
      <c r="K124" s="100"/>
      <c r="L124" s="99"/>
      <c r="M124" s="108">
        <v>620876397</v>
      </c>
      <c r="N124" s="97"/>
    </row>
    <row r="125" spans="1:14" ht="25.5">
      <c r="A125" s="113">
        <v>113</v>
      </c>
      <c r="B125" s="106"/>
      <c r="C125" s="55"/>
      <c r="D125" s="112" t="s">
        <v>186</v>
      </c>
      <c r="E125" s="55"/>
      <c r="F125" s="111" t="s">
        <v>154</v>
      </c>
      <c r="G125" s="110"/>
      <c r="H125" s="99"/>
      <c r="I125" s="109">
        <v>505245004</v>
      </c>
      <c r="J125" s="101"/>
      <c r="K125" s="100"/>
      <c r="L125" s="99"/>
      <c r="M125" s="108">
        <v>505245004</v>
      </c>
      <c r="N125" s="97"/>
    </row>
    <row r="126" spans="1:14" ht="25.5">
      <c r="A126" s="135">
        <v>114</v>
      </c>
      <c r="B126" s="60"/>
      <c r="C126" s="61"/>
      <c r="D126" s="134" t="s">
        <v>185</v>
      </c>
      <c r="E126" s="61"/>
      <c r="F126" s="133" t="s">
        <v>141</v>
      </c>
      <c r="G126" s="132">
        <v>56192580</v>
      </c>
      <c r="H126" s="128"/>
      <c r="I126" s="131"/>
      <c r="J126" s="130"/>
      <c r="K126" s="129"/>
      <c r="L126" s="128"/>
      <c r="M126" s="127">
        <v>56192580</v>
      </c>
      <c r="N126" s="126"/>
    </row>
    <row r="127" spans="1:14" ht="12.75">
      <c r="A127" s="125"/>
      <c r="B127" s="68"/>
      <c r="C127" s="69"/>
      <c r="D127" s="124"/>
      <c r="E127" s="69"/>
      <c r="F127" s="123"/>
      <c r="G127" s="122"/>
      <c r="H127" s="118"/>
      <c r="I127" s="121"/>
      <c r="J127" s="120"/>
      <c r="K127" s="119"/>
      <c r="L127" s="118"/>
      <c r="M127" s="117"/>
      <c r="N127" s="116"/>
    </row>
    <row r="128" spans="1:14" ht="25.5">
      <c r="A128" s="113">
        <v>115</v>
      </c>
      <c r="B128" s="106"/>
      <c r="C128" s="55"/>
      <c r="D128" s="112" t="s">
        <v>184</v>
      </c>
      <c r="E128" s="55"/>
      <c r="F128" s="111" t="s">
        <v>103</v>
      </c>
      <c r="G128" s="110">
        <v>2067017</v>
      </c>
      <c r="H128" s="99"/>
      <c r="I128" s="109"/>
      <c r="J128" s="101"/>
      <c r="K128" s="100"/>
      <c r="L128" s="99"/>
      <c r="M128" s="108">
        <v>2067017</v>
      </c>
      <c r="N128" s="97"/>
    </row>
    <row r="129" spans="1:14" ht="25.5">
      <c r="A129" s="113">
        <v>116</v>
      </c>
      <c r="B129" s="38"/>
      <c r="C129" s="55"/>
      <c r="D129" s="112" t="s">
        <v>183</v>
      </c>
      <c r="E129" s="55"/>
      <c r="F129" s="111" t="s">
        <v>155</v>
      </c>
      <c r="G129" s="110">
        <v>590802</v>
      </c>
      <c r="H129" s="114"/>
      <c r="I129" s="109"/>
      <c r="J129" s="115"/>
      <c r="K129" s="100"/>
      <c r="L129" s="114"/>
      <c r="M129" s="108">
        <v>590802</v>
      </c>
      <c r="N129" s="97"/>
    </row>
    <row r="130" spans="1:14" ht="12.75">
      <c r="A130" s="113">
        <v>117</v>
      </c>
      <c r="B130" s="106"/>
      <c r="C130" s="55"/>
      <c r="D130" s="112" t="s">
        <v>182</v>
      </c>
      <c r="E130" s="55"/>
      <c r="F130" s="111" t="s">
        <v>77</v>
      </c>
      <c r="G130" s="110">
        <v>3755200</v>
      </c>
      <c r="H130" s="99"/>
      <c r="I130" s="109"/>
      <c r="J130" s="101"/>
      <c r="K130" s="100"/>
      <c r="L130" s="99"/>
      <c r="M130" s="108">
        <v>3755200</v>
      </c>
      <c r="N130" s="97"/>
    </row>
    <row r="131" spans="1:14" ht="12.75">
      <c r="A131" s="113">
        <v>118</v>
      </c>
      <c r="B131" s="106"/>
      <c r="C131" s="55"/>
      <c r="D131" s="112" t="s">
        <v>181</v>
      </c>
      <c r="E131" s="55"/>
      <c r="F131" s="111" t="s">
        <v>85</v>
      </c>
      <c r="G131" s="110">
        <v>726183</v>
      </c>
      <c r="H131" s="99"/>
      <c r="I131" s="109"/>
      <c r="J131" s="101"/>
      <c r="K131" s="100"/>
      <c r="L131" s="99"/>
      <c r="M131" s="108">
        <v>726183</v>
      </c>
      <c r="N131" s="97"/>
    </row>
    <row r="132" spans="1:14" ht="25.5">
      <c r="A132" s="113">
        <v>119</v>
      </c>
      <c r="B132" s="106"/>
      <c r="C132" s="55"/>
      <c r="D132" s="112" t="s">
        <v>180</v>
      </c>
      <c r="E132" s="55"/>
      <c r="F132" s="111" t="s">
        <v>78</v>
      </c>
      <c r="G132" s="110">
        <v>18460382</v>
      </c>
      <c r="H132" s="99"/>
      <c r="I132" s="109"/>
      <c r="J132" s="101"/>
      <c r="K132" s="100"/>
      <c r="L132" s="99"/>
      <c r="M132" s="108">
        <v>18460382</v>
      </c>
      <c r="N132" s="97"/>
    </row>
    <row r="133" spans="1:14" ht="12.75">
      <c r="A133" s="113">
        <v>120</v>
      </c>
      <c r="B133" s="106"/>
      <c r="C133" s="55"/>
      <c r="D133" s="112" t="s">
        <v>179</v>
      </c>
      <c r="E133" s="55"/>
      <c r="F133" s="111" t="s">
        <v>79</v>
      </c>
      <c r="G133" s="110">
        <v>1000000</v>
      </c>
      <c r="H133" s="99"/>
      <c r="I133" s="109"/>
      <c r="J133" s="101"/>
      <c r="K133" s="100"/>
      <c r="L133" s="99"/>
      <c r="M133" s="108">
        <v>1000000</v>
      </c>
      <c r="N133" s="97"/>
    </row>
    <row r="134" spans="1:14" ht="63.75">
      <c r="A134" s="113">
        <v>121</v>
      </c>
      <c r="B134" s="106"/>
      <c r="C134" s="55"/>
      <c r="D134" s="112" t="s">
        <v>178</v>
      </c>
      <c r="E134" s="55"/>
      <c r="F134" s="111" t="s">
        <v>22</v>
      </c>
      <c r="G134" s="110">
        <v>3442782</v>
      </c>
      <c r="H134" s="99"/>
      <c r="I134" s="109"/>
      <c r="J134" s="101"/>
      <c r="K134" s="100"/>
      <c r="L134" s="99"/>
      <c r="M134" s="108">
        <v>3442782</v>
      </c>
      <c r="N134" s="97"/>
    </row>
    <row r="135" spans="1:14" ht="25.5">
      <c r="A135" s="113">
        <v>122</v>
      </c>
      <c r="B135" s="106"/>
      <c r="C135" s="55"/>
      <c r="D135" s="112" t="s">
        <v>177</v>
      </c>
      <c r="E135" s="55"/>
      <c r="F135" s="111" t="s">
        <v>23</v>
      </c>
      <c r="G135" s="110"/>
      <c r="H135" s="99"/>
      <c r="I135" s="109">
        <v>288000000</v>
      </c>
      <c r="J135" s="101"/>
      <c r="K135" s="100"/>
      <c r="L135" s="99"/>
      <c r="M135" s="108">
        <v>288000000</v>
      </c>
      <c r="N135" s="97"/>
    </row>
    <row r="136" spans="1:14" ht="14.25">
      <c r="A136" s="107"/>
      <c r="B136" s="106"/>
      <c r="C136" s="55"/>
      <c r="D136" s="105"/>
      <c r="E136" s="55"/>
      <c r="F136" s="104"/>
      <c r="G136" s="103"/>
      <c r="H136" s="99"/>
      <c r="I136" s="102"/>
      <c r="J136" s="101"/>
      <c r="K136" s="100"/>
      <c r="L136" s="99"/>
      <c r="M136" s="98"/>
      <c r="N136" s="97"/>
    </row>
    <row r="137" spans="1:14" ht="30.75" customHeight="1">
      <c r="A137" s="96" t="s">
        <v>162</v>
      </c>
      <c r="B137" s="95"/>
      <c r="C137" s="95"/>
      <c r="D137" s="95"/>
      <c r="E137" s="95"/>
      <c r="F137" s="95"/>
      <c r="G137" s="94">
        <v>9721694326</v>
      </c>
      <c r="H137" s="91"/>
      <c r="I137" s="93">
        <v>9555837774</v>
      </c>
      <c r="J137" s="92"/>
      <c r="K137" s="92"/>
      <c r="L137" s="91"/>
      <c r="M137" s="90">
        <v>19277532100</v>
      </c>
      <c r="N137" s="89"/>
    </row>
    <row r="138" ht="15.75" customHeight="1"/>
  </sheetData>
  <sheetProtection/>
  <mergeCells count="517">
    <mergeCell ref="I127:K127"/>
    <mergeCell ref="M127:N127"/>
    <mergeCell ref="A137:F137"/>
    <mergeCell ref="I137:K137"/>
    <mergeCell ref="M137:N137"/>
    <mergeCell ref="A135:C135"/>
    <mergeCell ref="D135:E135"/>
    <mergeCell ref="I135:K135"/>
    <mergeCell ref="M135:N135"/>
    <mergeCell ref="A136:C136"/>
    <mergeCell ref="I53:K53"/>
    <mergeCell ref="M53:N53"/>
    <mergeCell ref="A89:C89"/>
    <mergeCell ref="D89:E89"/>
    <mergeCell ref="I89:K89"/>
    <mergeCell ref="A87:C87"/>
    <mergeCell ref="D87:E87"/>
    <mergeCell ref="I87:K87"/>
    <mergeCell ref="M89:N89"/>
    <mergeCell ref="M87:N87"/>
    <mergeCell ref="D136:E136"/>
    <mergeCell ref="I136:K136"/>
    <mergeCell ref="M136:N136"/>
    <mergeCell ref="A133:C133"/>
    <mergeCell ref="D133:E133"/>
    <mergeCell ref="I133:K133"/>
    <mergeCell ref="M133:N133"/>
    <mergeCell ref="A134:C134"/>
    <mergeCell ref="D134:E134"/>
    <mergeCell ref="I134:K134"/>
    <mergeCell ref="M134:N134"/>
    <mergeCell ref="A131:C131"/>
    <mergeCell ref="D131:E131"/>
    <mergeCell ref="I131:K131"/>
    <mergeCell ref="M131:N131"/>
    <mergeCell ref="A132:C132"/>
    <mergeCell ref="D132:E132"/>
    <mergeCell ref="I132:K132"/>
    <mergeCell ref="M132:N132"/>
    <mergeCell ref="A129:C129"/>
    <mergeCell ref="D129:E129"/>
    <mergeCell ref="I129:K129"/>
    <mergeCell ref="M129:N129"/>
    <mergeCell ref="A130:C130"/>
    <mergeCell ref="D130:E130"/>
    <mergeCell ref="I130:K130"/>
    <mergeCell ref="M130:N130"/>
    <mergeCell ref="A126:C126"/>
    <mergeCell ref="D126:E126"/>
    <mergeCell ref="I126:K126"/>
    <mergeCell ref="M126:N126"/>
    <mergeCell ref="A128:C128"/>
    <mergeCell ref="D128:E128"/>
    <mergeCell ref="I128:K128"/>
    <mergeCell ref="M128:N128"/>
    <mergeCell ref="A127:C127"/>
    <mergeCell ref="D127:E127"/>
    <mergeCell ref="A124:C124"/>
    <mergeCell ref="D124:E124"/>
    <mergeCell ref="I124:K124"/>
    <mergeCell ref="M124:N124"/>
    <mergeCell ref="A125:C125"/>
    <mergeCell ref="D125:E125"/>
    <mergeCell ref="I125:K125"/>
    <mergeCell ref="M125:N125"/>
    <mergeCell ref="A122:C122"/>
    <mergeCell ref="D122:E122"/>
    <mergeCell ref="I122:K122"/>
    <mergeCell ref="M122:N122"/>
    <mergeCell ref="A123:C123"/>
    <mergeCell ref="D123:E123"/>
    <mergeCell ref="I123:K123"/>
    <mergeCell ref="M123:N123"/>
    <mergeCell ref="A120:C120"/>
    <mergeCell ref="D120:E120"/>
    <mergeCell ref="I120:K120"/>
    <mergeCell ref="M120:N120"/>
    <mergeCell ref="A121:C121"/>
    <mergeCell ref="D121:E121"/>
    <mergeCell ref="I121:K121"/>
    <mergeCell ref="M121:N121"/>
    <mergeCell ref="A118:C118"/>
    <mergeCell ref="D118:E118"/>
    <mergeCell ref="I118:K118"/>
    <mergeCell ref="M118:N118"/>
    <mergeCell ref="A119:C119"/>
    <mergeCell ref="D119:E119"/>
    <mergeCell ref="I119:K119"/>
    <mergeCell ref="M119:N119"/>
    <mergeCell ref="A116:C116"/>
    <mergeCell ref="D116:E116"/>
    <mergeCell ref="I116:K116"/>
    <mergeCell ref="M116:N116"/>
    <mergeCell ref="A117:C117"/>
    <mergeCell ref="D117:E117"/>
    <mergeCell ref="I117:K117"/>
    <mergeCell ref="M117:N117"/>
    <mergeCell ref="A114:C114"/>
    <mergeCell ref="D114:E114"/>
    <mergeCell ref="I114:K114"/>
    <mergeCell ref="M114:N114"/>
    <mergeCell ref="A115:C115"/>
    <mergeCell ref="D115:E115"/>
    <mergeCell ref="I115:K115"/>
    <mergeCell ref="M115:N115"/>
    <mergeCell ref="A112:C112"/>
    <mergeCell ref="D112:E112"/>
    <mergeCell ref="I112:K112"/>
    <mergeCell ref="M112:N112"/>
    <mergeCell ref="A113:C113"/>
    <mergeCell ref="D113:E113"/>
    <mergeCell ref="I113:K113"/>
    <mergeCell ref="M113:N113"/>
    <mergeCell ref="A110:C110"/>
    <mergeCell ref="D110:E110"/>
    <mergeCell ref="I110:K110"/>
    <mergeCell ref="M110:N110"/>
    <mergeCell ref="A111:C111"/>
    <mergeCell ref="D111:E111"/>
    <mergeCell ref="I111:K111"/>
    <mergeCell ref="M111:N111"/>
    <mergeCell ref="A108:C108"/>
    <mergeCell ref="D108:E108"/>
    <mergeCell ref="I108:K108"/>
    <mergeCell ref="M108:N108"/>
    <mergeCell ref="A109:C109"/>
    <mergeCell ref="D109:E109"/>
    <mergeCell ref="I109:K109"/>
    <mergeCell ref="M109:N109"/>
    <mergeCell ref="A106:C106"/>
    <mergeCell ref="D106:E106"/>
    <mergeCell ref="I106:K106"/>
    <mergeCell ref="M106:N106"/>
    <mergeCell ref="A107:C107"/>
    <mergeCell ref="D107:E107"/>
    <mergeCell ref="I107:K107"/>
    <mergeCell ref="M107:N107"/>
    <mergeCell ref="A104:C104"/>
    <mergeCell ref="D104:E104"/>
    <mergeCell ref="I104:K104"/>
    <mergeCell ref="M104:N104"/>
    <mergeCell ref="A105:C105"/>
    <mergeCell ref="D105:E105"/>
    <mergeCell ref="I105:K105"/>
    <mergeCell ref="M105:N105"/>
    <mergeCell ref="A102:C102"/>
    <mergeCell ref="D102:E102"/>
    <mergeCell ref="I102:K102"/>
    <mergeCell ref="M102:N102"/>
    <mergeCell ref="A103:C103"/>
    <mergeCell ref="D103:E103"/>
    <mergeCell ref="I103:K103"/>
    <mergeCell ref="M103:N103"/>
    <mergeCell ref="A100:C100"/>
    <mergeCell ref="D100:E100"/>
    <mergeCell ref="I100:K100"/>
    <mergeCell ref="M100:N100"/>
    <mergeCell ref="A101:C101"/>
    <mergeCell ref="D101:E101"/>
    <mergeCell ref="I101:K101"/>
    <mergeCell ref="M101:N101"/>
    <mergeCell ref="A98:C98"/>
    <mergeCell ref="D98:E98"/>
    <mergeCell ref="I98:K98"/>
    <mergeCell ref="M98:N98"/>
    <mergeCell ref="A99:C99"/>
    <mergeCell ref="D99:E99"/>
    <mergeCell ref="I99:K99"/>
    <mergeCell ref="M99:N99"/>
    <mergeCell ref="A96:C96"/>
    <mergeCell ref="D96:E96"/>
    <mergeCell ref="I96:K96"/>
    <mergeCell ref="M96:N96"/>
    <mergeCell ref="A97:C97"/>
    <mergeCell ref="D97:E97"/>
    <mergeCell ref="I97:K97"/>
    <mergeCell ref="M97:N97"/>
    <mergeCell ref="A94:C94"/>
    <mergeCell ref="D94:E94"/>
    <mergeCell ref="I94:K94"/>
    <mergeCell ref="M94:N94"/>
    <mergeCell ref="A95:C95"/>
    <mergeCell ref="D95:E95"/>
    <mergeCell ref="I95:K95"/>
    <mergeCell ref="M95:N95"/>
    <mergeCell ref="A92:C92"/>
    <mergeCell ref="D92:E92"/>
    <mergeCell ref="I92:K92"/>
    <mergeCell ref="M92:N92"/>
    <mergeCell ref="A93:C93"/>
    <mergeCell ref="D93:E93"/>
    <mergeCell ref="I93:K93"/>
    <mergeCell ref="M93:N93"/>
    <mergeCell ref="A90:C90"/>
    <mergeCell ref="D90:E90"/>
    <mergeCell ref="I90:K90"/>
    <mergeCell ref="M90:N90"/>
    <mergeCell ref="A91:C91"/>
    <mergeCell ref="D91:E91"/>
    <mergeCell ref="I91:K91"/>
    <mergeCell ref="M91:N91"/>
    <mergeCell ref="A88:C88"/>
    <mergeCell ref="D88:E88"/>
    <mergeCell ref="I88:K88"/>
    <mergeCell ref="M88:N88"/>
    <mergeCell ref="A85:C85"/>
    <mergeCell ref="D85:E85"/>
    <mergeCell ref="I85:K85"/>
    <mergeCell ref="M85:N85"/>
    <mergeCell ref="A86:C86"/>
    <mergeCell ref="D86:E86"/>
    <mergeCell ref="I86:K86"/>
    <mergeCell ref="M86:N86"/>
    <mergeCell ref="A83:C83"/>
    <mergeCell ref="D83:E83"/>
    <mergeCell ref="I83:K83"/>
    <mergeCell ref="M83:N83"/>
    <mergeCell ref="A84:C84"/>
    <mergeCell ref="D84:E84"/>
    <mergeCell ref="I84:K84"/>
    <mergeCell ref="M84:N84"/>
    <mergeCell ref="A81:C81"/>
    <mergeCell ref="D81:E81"/>
    <mergeCell ref="I81:K81"/>
    <mergeCell ref="M81:N81"/>
    <mergeCell ref="A82:C82"/>
    <mergeCell ref="D82:E82"/>
    <mergeCell ref="I82:K82"/>
    <mergeCell ref="M82:N82"/>
    <mergeCell ref="A79:C79"/>
    <mergeCell ref="D79:E79"/>
    <mergeCell ref="I79:K79"/>
    <mergeCell ref="M79:N79"/>
    <mergeCell ref="A80:C80"/>
    <mergeCell ref="D80:E80"/>
    <mergeCell ref="I80:K80"/>
    <mergeCell ref="M80:N80"/>
    <mergeCell ref="A77:C77"/>
    <mergeCell ref="D77:E77"/>
    <mergeCell ref="I77:K77"/>
    <mergeCell ref="M77:N77"/>
    <mergeCell ref="A78:C78"/>
    <mergeCell ref="D78:E78"/>
    <mergeCell ref="I78:K78"/>
    <mergeCell ref="M78:N78"/>
    <mergeCell ref="A75:C75"/>
    <mergeCell ref="D75:E75"/>
    <mergeCell ref="I75:K75"/>
    <mergeCell ref="M75:N75"/>
    <mergeCell ref="A76:C76"/>
    <mergeCell ref="D76:E76"/>
    <mergeCell ref="I76:K76"/>
    <mergeCell ref="M76:N76"/>
    <mergeCell ref="A73:C73"/>
    <mergeCell ref="D73:E73"/>
    <mergeCell ref="I73:K73"/>
    <mergeCell ref="M73:N73"/>
    <mergeCell ref="A74:C74"/>
    <mergeCell ref="D74:E74"/>
    <mergeCell ref="I74:K74"/>
    <mergeCell ref="M74:N74"/>
    <mergeCell ref="A71:C71"/>
    <mergeCell ref="D71:E71"/>
    <mergeCell ref="I71:K71"/>
    <mergeCell ref="M71:N71"/>
    <mergeCell ref="A72:C72"/>
    <mergeCell ref="D72:E72"/>
    <mergeCell ref="I72:K72"/>
    <mergeCell ref="M72:N72"/>
    <mergeCell ref="A69:C69"/>
    <mergeCell ref="D69:E69"/>
    <mergeCell ref="I69:K69"/>
    <mergeCell ref="M69:N69"/>
    <mergeCell ref="A70:C70"/>
    <mergeCell ref="D70:E70"/>
    <mergeCell ref="I70:K70"/>
    <mergeCell ref="M70:N70"/>
    <mergeCell ref="A67:C67"/>
    <mergeCell ref="D67:E67"/>
    <mergeCell ref="I67:K67"/>
    <mergeCell ref="M67:N67"/>
    <mergeCell ref="A68:C68"/>
    <mergeCell ref="D68:E68"/>
    <mergeCell ref="I68:K68"/>
    <mergeCell ref="M68:N68"/>
    <mergeCell ref="A65:C65"/>
    <mergeCell ref="D65:E65"/>
    <mergeCell ref="I65:K65"/>
    <mergeCell ref="M65:N65"/>
    <mergeCell ref="A66:C66"/>
    <mergeCell ref="D66:E66"/>
    <mergeCell ref="I66:K66"/>
    <mergeCell ref="M66:N66"/>
    <mergeCell ref="A63:C63"/>
    <mergeCell ref="D63:E63"/>
    <mergeCell ref="I63:K63"/>
    <mergeCell ref="M63:N63"/>
    <mergeCell ref="A64:C64"/>
    <mergeCell ref="D64:E64"/>
    <mergeCell ref="I64:K64"/>
    <mergeCell ref="M64:N64"/>
    <mergeCell ref="A61:C61"/>
    <mergeCell ref="D61:E61"/>
    <mergeCell ref="I61:K61"/>
    <mergeCell ref="M61:N61"/>
    <mergeCell ref="A62:C62"/>
    <mergeCell ref="D62:E62"/>
    <mergeCell ref="I62:K62"/>
    <mergeCell ref="M62:N62"/>
    <mergeCell ref="A59:C59"/>
    <mergeCell ref="D59:E59"/>
    <mergeCell ref="I59:K59"/>
    <mergeCell ref="M59:N59"/>
    <mergeCell ref="A60:C60"/>
    <mergeCell ref="D60:E60"/>
    <mergeCell ref="I60:K60"/>
    <mergeCell ref="M60:N60"/>
    <mergeCell ref="A57:C57"/>
    <mergeCell ref="D57:E57"/>
    <mergeCell ref="I57:K57"/>
    <mergeCell ref="M57:N57"/>
    <mergeCell ref="A58:C58"/>
    <mergeCell ref="D58:E58"/>
    <mergeCell ref="I58:K58"/>
    <mergeCell ref="M58:N58"/>
    <mergeCell ref="A55:C55"/>
    <mergeCell ref="D55:E55"/>
    <mergeCell ref="I55:K55"/>
    <mergeCell ref="M55:N55"/>
    <mergeCell ref="A56:C56"/>
    <mergeCell ref="D56:E56"/>
    <mergeCell ref="I56:K56"/>
    <mergeCell ref="M56:N56"/>
    <mergeCell ref="A52:C52"/>
    <mergeCell ref="D52:E52"/>
    <mergeCell ref="I52:K52"/>
    <mergeCell ref="M52:N52"/>
    <mergeCell ref="A54:C54"/>
    <mergeCell ref="D54:E54"/>
    <mergeCell ref="I54:K54"/>
    <mergeCell ref="M54:N54"/>
    <mergeCell ref="A53:C53"/>
    <mergeCell ref="D53:E53"/>
    <mergeCell ref="A50:C50"/>
    <mergeCell ref="D50:E50"/>
    <mergeCell ref="I50:K50"/>
    <mergeCell ref="M50:N50"/>
    <mergeCell ref="A51:C51"/>
    <mergeCell ref="D51:E51"/>
    <mergeCell ref="I51:K51"/>
    <mergeCell ref="M51:N51"/>
    <mergeCell ref="A48:C48"/>
    <mergeCell ref="D48:E48"/>
    <mergeCell ref="I48:K48"/>
    <mergeCell ref="M48:N48"/>
    <mergeCell ref="A49:C49"/>
    <mergeCell ref="D49:E49"/>
    <mergeCell ref="I49:K49"/>
    <mergeCell ref="M49:N49"/>
    <mergeCell ref="A46:C46"/>
    <mergeCell ref="D46:E46"/>
    <mergeCell ref="I46:K46"/>
    <mergeCell ref="M46:N46"/>
    <mergeCell ref="A47:C47"/>
    <mergeCell ref="D47:E47"/>
    <mergeCell ref="I47:K47"/>
    <mergeCell ref="M47:N47"/>
    <mergeCell ref="A44:C44"/>
    <mergeCell ref="D44:E44"/>
    <mergeCell ref="I44:K44"/>
    <mergeCell ref="M44:N44"/>
    <mergeCell ref="A45:C45"/>
    <mergeCell ref="D45:E45"/>
    <mergeCell ref="I45:K45"/>
    <mergeCell ref="M45:N45"/>
    <mergeCell ref="A42:C42"/>
    <mergeCell ref="D42:E42"/>
    <mergeCell ref="I42:K42"/>
    <mergeCell ref="M42:N42"/>
    <mergeCell ref="A43:C43"/>
    <mergeCell ref="D43:E43"/>
    <mergeCell ref="I43:K43"/>
    <mergeCell ref="M43:N43"/>
    <mergeCell ref="A40:C40"/>
    <mergeCell ref="D40:E40"/>
    <mergeCell ref="I40:K40"/>
    <mergeCell ref="M40:N40"/>
    <mergeCell ref="A41:C41"/>
    <mergeCell ref="D41:E41"/>
    <mergeCell ref="I41:K41"/>
    <mergeCell ref="M41:N41"/>
    <mergeCell ref="A38:C38"/>
    <mergeCell ref="D38:E38"/>
    <mergeCell ref="I38:K38"/>
    <mergeCell ref="M38:N38"/>
    <mergeCell ref="A39:C39"/>
    <mergeCell ref="D39:E39"/>
    <mergeCell ref="I39:K39"/>
    <mergeCell ref="M39:N39"/>
    <mergeCell ref="A36:C36"/>
    <mergeCell ref="D36:E36"/>
    <mergeCell ref="I36:K36"/>
    <mergeCell ref="M36:N36"/>
    <mergeCell ref="A37:C37"/>
    <mergeCell ref="D37:E37"/>
    <mergeCell ref="I37:K37"/>
    <mergeCell ref="M37:N37"/>
    <mergeCell ref="A34:C34"/>
    <mergeCell ref="D34:E34"/>
    <mergeCell ref="I34:K34"/>
    <mergeCell ref="M34:N34"/>
    <mergeCell ref="A35:C35"/>
    <mergeCell ref="D35:E35"/>
    <mergeCell ref="I35:K35"/>
    <mergeCell ref="M35:N35"/>
    <mergeCell ref="A32:C32"/>
    <mergeCell ref="D32:E32"/>
    <mergeCell ref="I32:K32"/>
    <mergeCell ref="M32:N32"/>
    <mergeCell ref="A33:C33"/>
    <mergeCell ref="D33:E33"/>
    <mergeCell ref="I33:K33"/>
    <mergeCell ref="M33:N33"/>
    <mergeCell ref="A30:C30"/>
    <mergeCell ref="D30:E30"/>
    <mergeCell ref="I30:K30"/>
    <mergeCell ref="M30:N30"/>
    <mergeCell ref="A31:C31"/>
    <mergeCell ref="D31:E31"/>
    <mergeCell ref="I31:K31"/>
    <mergeCell ref="M31:N31"/>
    <mergeCell ref="A28:C28"/>
    <mergeCell ref="D28:E28"/>
    <mergeCell ref="I28:K28"/>
    <mergeCell ref="M28:N28"/>
    <mergeCell ref="A29:C29"/>
    <mergeCell ref="D29:E29"/>
    <mergeCell ref="I29:K29"/>
    <mergeCell ref="M29:N29"/>
    <mergeCell ref="A26:C26"/>
    <mergeCell ref="D26:E26"/>
    <mergeCell ref="I26:K26"/>
    <mergeCell ref="M26:N26"/>
    <mergeCell ref="A27:C27"/>
    <mergeCell ref="D27:E27"/>
    <mergeCell ref="I27:K27"/>
    <mergeCell ref="M27:N27"/>
    <mergeCell ref="A24:C24"/>
    <mergeCell ref="D24:E24"/>
    <mergeCell ref="I24:K24"/>
    <mergeCell ref="M24:N24"/>
    <mergeCell ref="A25:C25"/>
    <mergeCell ref="D25:E25"/>
    <mergeCell ref="I25:K25"/>
    <mergeCell ref="M25:N25"/>
    <mergeCell ref="A22:C22"/>
    <mergeCell ref="D22:E22"/>
    <mergeCell ref="I22:K22"/>
    <mergeCell ref="M22:N22"/>
    <mergeCell ref="A23:C23"/>
    <mergeCell ref="D23:E23"/>
    <mergeCell ref="I23:K23"/>
    <mergeCell ref="M23:N23"/>
    <mergeCell ref="A20:C20"/>
    <mergeCell ref="D20:E20"/>
    <mergeCell ref="I20:K20"/>
    <mergeCell ref="M20:N20"/>
    <mergeCell ref="A21:C21"/>
    <mergeCell ref="D21:E21"/>
    <mergeCell ref="I21:K21"/>
    <mergeCell ref="M21:N21"/>
    <mergeCell ref="A18:C18"/>
    <mergeCell ref="D18:E18"/>
    <mergeCell ref="I18:K18"/>
    <mergeCell ref="M18:N18"/>
    <mergeCell ref="A19:C19"/>
    <mergeCell ref="D19:E19"/>
    <mergeCell ref="I19:K19"/>
    <mergeCell ref="M19:N19"/>
    <mergeCell ref="A16:C16"/>
    <mergeCell ref="D16:E16"/>
    <mergeCell ref="I16:K16"/>
    <mergeCell ref="M16:N16"/>
    <mergeCell ref="A17:C17"/>
    <mergeCell ref="D17:E17"/>
    <mergeCell ref="I17:K17"/>
    <mergeCell ref="M17:N17"/>
    <mergeCell ref="A14:C14"/>
    <mergeCell ref="D14:E14"/>
    <mergeCell ref="I14:K14"/>
    <mergeCell ref="M14:N14"/>
    <mergeCell ref="A15:C15"/>
    <mergeCell ref="D15:E15"/>
    <mergeCell ref="I15:K15"/>
    <mergeCell ref="M15:N15"/>
    <mergeCell ref="A12:C12"/>
    <mergeCell ref="D12:E12"/>
    <mergeCell ref="I12:K12"/>
    <mergeCell ref="M12:N12"/>
    <mergeCell ref="A13:C13"/>
    <mergeCell ref="D13:E13"/>
    <mergeCell ref="I13:K13"/>
    <mergeCell ref="M13:N13"/>
    <mergeCell ref="A10:C10"/>
    <mergeCell ref="D10:E10"/>
    <mergeCell ref="I10:K10"/>
    <mergeCell ref="M10:N10"/>
    <mergeCell ref="A11:C11"/>
    <mergeCell ref="D11:E11"/>
    <mergeCell ref="I11:K11"/>
    <mergeCell ref="M11:N11"/>
    <mergeCell ref="B2:B3"/>
    <mergeCell ref="E2:I5"/>
    <mergeCell ref="K3:M4"/>
    <mergeCell ref="A8:E8"/>
    <mergeCell ref="H8:K8"/>
    <mergeCell ref="M8:N8"/>
  </mergeCells>
  <printOptions horizontalCentered="1"/>
  <pageMargins left="0.5905511811023623" right="0.5905511811023623" top="0.5905511811023623" bottom="0.5905511811023623" header="0.1968503937007874" footer="0.1968503937007874"/>
  <pageSetup horizontalDpi="600" verticalDpi="600" orientation="portrait" scale="83" r:id="rId2"/>
  <headerFooter alignWithMargins="0">
    <oddFooter>&amp;L&amp;C&amp;R</oddFooter>
  </headerFooter>
  <rowBreaks count="3" manualBreakCount="3">
    <brk id="52" max="255" man="1"/>
    <brk id="88" max="255" man="1"/>
    <brk id="1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showGridLines="0" tabSelected="1" view="pageBreakPreview" zoomScaleSheetLayoutView="100" zoomScalePageLayoutView="0" workbookViewId="0" topLeftCell="A1">
      <pane ySplit="6" topLeftCell="A160" activePane="bottomLeft" state="frozen"/>
      <selection pane="topLeft" activeCell="A1" sqref="A1"/>
      <selection pane="bottomLeft" activeCell="S160" sqref="S160"/>
    </sheetView>
  </sheetViews>
  <sheetFormatPr defaultColWidth="9.140625" defaultRowHeight="12.75"/>
  <cols>
    <col min="1" max="1" width="1.8515625" style="0" customWidth="1"/>
    <col min="2" max="2" width="7.8515625" style="0" customWidth="1"/>
    <col min="3" max="3" width="0.85546875" style="0" customWidth="1"/>
    <col min="4" max="4" width="21.57421875" style="0" customWidth="1"/>
    <col min="5" max="5" width="35.28125" style="0" customWidth="1"/>
    <col min="6" max="6" width="0" style="0" hidden="1" customWidth="1"/>
    <col min="7" max="7" width="21.28125" style="0" customWidth="1"/>
    <col min="8" max="8" width="0" style="0" hidden="1" customWidth="1"/>
    <col min="9" max="9" width="8.57421875" style="0" customWidth="1"/>
    <col min="10" max="10" width="2.7109375" style="0" customWidth="1"/>
    <col min="11" max="11" width="8.00390625" style="0" customWidth="1"/>
    <col min="12" max="12" width="0" style="0" hidden="1" customWidth="1"/>
    <col min="13" max="13" width="13.7109375" style="0" customWidth="1"/>
    <col min="14" max="14" width="3.00390625" style="0" customWidth="1"/>
    <col min="15" max="15" width="3.28125" style="0" customWidth="1"/>
    <col min="16" max="16" width="9.140625" style="0" customWidth="1"/>
  </cols>
  <sheetData>
    <row r="1" spans="1:15" ht="2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52"/>
      <c r="O1" s="297"/>
    </row>
    <row r="2" spans="1:15" ht="12.75" customHeight="1">
      <c r="A2" s="3"/>
      <c r="D2" s="295" t="s">
        <v>405</v>
      </c>
      <c r="E2" s="295"/>
      <c r="F2" s="295"/>
      <c r="G2" s="295"/>
      <c r="H2" s="295"/>
      <c r="I2" s="295"/>
      <c r="J2" s="295"/>
      <c r="K2" s="295"/>
      <c r="N2" s="21"/>
      <c r="O2" s="296"/>
    </row>
    <row r="3" spans="1:15" ht="57.75" customHeight="1">
      <c r="A3" s="3"/>
      <c r="D3" s="295"/>
      <c r="E3" s="295"/>
      <c r="F3" s="295"/>
      <c r="G3" s="295"/>
      <c r="H3" s="295"/>
      <c r="I3" s="295"/>
      <c r="J3" s="295"/>
      <c r="K3" s="295"/>
      <c r="L3" s="23"/>
      <c r="M3" s="23"/>
      <c r="N3" s="21"/>
      <c r="O3" s="294"/>
    </row>
    <row r="4" spans="1:15" ht="12.75">
      <c r="A4" s="3"/>
      <c r="D4" s="295"/>
      <c r="E4" s="295"/>
      <c r="F4" s="295"/>
      <c r="G4" s="295"/>
      <c r="H4" s="295"/>
      <c r="I4" s="295"/>
      <c r="J4" s="295"/>
      <c r="K4" s="295"/>
      <c r="N4" s="21"/>
      <c r="O4" s="294"/>
    </row>
    <row r="5" spans="1:15" ht="2.2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93"/>
    </row>
    <row r="6" ht="7.5" customHeight="1" thickBot="1"/>
    <row r="7" spans="1:15" ht="25.5" customHeight="1" thickTop="1">
      <c r="A7" s="292" t="s">
        <v>404</v>
      </c>
      <c r="B7" s="291"/>
      <c r="C7" s="291"/>
      <c r="D7" s="290"/>
      <c r="E7" s="289" t="s">
        <v>403</v>
      </c>
      <c r="F7" s="288"/>
      <c r="G7" s="288"/>
      <c r="H7" s="288"/>
      <c r="I7" s="288"/>
      <c r="J7" s="288"/>
      <c r="K7" s="288"/>
      <c r="L7" s="288"/>
      <c r="M7" s="288"/>
      <c r="N7" s="288"/>
      <c r="O7" s="287"/>
    </row>
    <row r="8" spans="1:15" ht="33" customHeight="1">
      <c r="A8" s="286"/>
      <c r="B8" s="95"/>
      <c r="C8" s="95"/>
      <c r="D8" s="285"/>
      <c r="E8" s="284" t="s">
        <v>302</v>
      </c>
      <c r="F8" s="7"/>
      <c r="G8" s="283" t="s">
        <v>402</v>
      </c>
      <c r="H8" s="280"/>
      <c r="I8" s="282" t="s">
        <v>401</v>
      </c>
      <c r="J8" s="278"/>
      <c r="K8" s="281"/>
      <c r="L8" s="280"/>
      <c r="M8" s="279" t="s">
        <v>400</v>
      </c>
      <c r="N8" s="278"/>
      <c r="O8" s="277"/>
    </row>
    <row r="9" spans="1:15" ht="23.25" customHeight="1">
      <c r="A9" s="201" t="s">
        <v>399</v>
      </c>
      <c r="B9" s="276"/>
      <c r="C9" s="276"/>
      <c r="D9" s="276"/>
      <c r="E9" s="275"/>
      <c r="F9" s="114"/>
      <c r="G9" s="274">
        <v>10099824108</v>
      </c>
      <c r="H9" s="114"/>
      <c r="I9" s="271">
        <f>I10+I11+I12+I13+I15+I16+I17+I18+I19+I20+I21+I22+I23+I24+I25+I26+I27+I29+I30+I31+I32+I33+I34+I35+I36+I37+I38+I39+I40+I41+I42+I43+I44+I45+I46+I47+I48+I49+I51+I52+I53+I54+I55+I56+I57+I58+I59+I60+I62+I63+I64+I65+I66+I67+I68+I70+I71+I72+I73+I74+I75+I76+I77+I78+I79+I80+I81+I82+I83+I84+I85+I86+I87+I88+I89+I90+I91+I92+I93+I94+I95+I96+I98+I99+I100+I101+I102+I103+I104+I105+I107+I108+I109</f>
        <v>9830571843</v>
      </c>
      <c r="J9" s="273"/>
      <c r="K9" s="272"/>
      <c r="L9" s="114"/>
      <c r="M9" s="271">
        <f>M106</f>
        <v>269252265</v>
      </c>
      <c r="N9" s="270"/>
      <c r="O9" s="269"/>
    </row>
    <row r="10" spans="1:15" ht="25.5">
      <c r="A10" s="194" t="s">
        <v>398</v>
      </c>
      <c r="B10" s="185"/>
      <c r="C10" s="185"/>
      <c r="D10" s="184"/>
      <c r="E10" s="188" t="s">
        <v>27</v>
      </c>
      <c r="F10" s="183"/>
      <c r="G10" s="187">
        <f>223850327-28000000</f>
        <v>195850327</v>
      </c>
      <c r="H10" s="183"/>
      <c r="I10" s="182">
        <v>195850327</v>
      </c>
      <c r="J10" s="181"/>
      <c r="K10" s="204"/>
      <c r="L10" s="183"/>
      <c r="M10" s="203"/>
      <c r="N10" s="185"/>
      <c r="O10" s="202"/>
    </row>
    <row r="11" spans="1:15" ht="12.75">
      <c r="A11" s="194" t="s">
        <v>397</v>
      </c>
      <c r="B11" s="193"/>
      <c r="C11" s="193"/>
      <c r="D11" s="192"/>
      <c r="E11" s="188" t="s">
        <v>82</v>
      </c>
      <c r="F11" s="183"/>
      <c r="G11" s="187">
        <v>156828104</v>
      </c>
      <c r="H11" s="183"/>
      <c r="I11" s="182">
        <v>156828104</v>
      </c>
      <c r="J11" s="181">
        <v>156828103</v>
      </c>
      <c r="K11" s="204">
        <v>156828103</v>
      </c>
      <c r="L11" s="183"/>
      <c r="M11" s="203"/>
      <c r="N11" s="185"/>
      <c r="O11" s="202"/>
    </row>
    <row r="12" spans="1:15" ht="38.25">
      <c r="A12" s="191"/>
      <c r="B12" s="190"/>
      <c r="C12" s="190"/>
      <c r="D12" s="189"/>
      <c r="E12" s="188" t="s">
        <v>11</v>
      </c>
      <c r="F12" s="183"/>
      <c r="G12" s="187">
        <v>17939795</v>
      </c>
      <c r="H12" s="183"/>
      <c r="I12" s="182">
        <v>17939795</v>
      </c>
      <c r="J12" s="181">
        <v>17939795</v>
      </c>
      <c r="K12" s="204">
        <v>17939795</v>
      </c>
      <c r="L12" s="183"/>
      <c r="M12" s="203"/>
      <c r="N12" s="185"/>
      <c r="O12" s="202"/>
    </row>
    <row r="13" spans="1:15" ht="12.75">
      <c r="A13" s="207"/>
      <c r="B13" s="206"/>
      <c r="C13" s="206"/>
      <c r="D13" s="205"/>
      <c r="E13" s="188" t="s">
        <v>28</v>
      </c>
      <c r="F13" s="183"/>
      <c r="G13" s="187">
        <v>114596753</v>
      </c>
      <c r="H13" s="183"/>
      <c r="I13" s="182">
        <v>114596753</v>
      </c>
      <c r="J13" s="181">
        <v>114596753</v>
      </c>
      <c r="K13" s="204">
        <v>114596753</v>
      </c>
      <c r="L13" s="183"/>
      <c r="M13" s="203"/>
      <c r="N13" s="185"/>
      <c r="O13" s="202"/>
    </row>
    <row r="14" spans="1:15" ht="18.75" customHeight="1">
      <c r="A14" s="252" t="s">
        <v>364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0"/>
    </row>
    <row r="15" spans="1:15" ht="25.5">
      <c r="A15" s="249" t="s">
        <v>396</v>
      </c>
      <c r="B15" s="185"/>
      <c r="C15" s="185"/>
      <c r="D15" s="184"/>
      <c r="E15" s="188" t="s">
        <v>112</v>
      </c>
      <c r="F15" s="183"/>
      <c r="G15" s="187">
        <v>6584736</v>
      </c>
      <c r="H15" s="183"/>
      <c r="I15" s="182">
        <v>6584736</v>
      </c>
      <c r="J15" s="181">
        <v>6584736</v>
      </c>
      <c r="K15" s="204">
        <v>6584736</v>
      </c>
      <c r="L15" s="183"/>
      <c r="M15" s="203"/>
      <c r="N15" s="185"/>
      <c r="O15" s="202"/>
    </row>
    <row r="16" spans="1:15" ht="25.5">
      <c r="A16" s="249" t="s">
        <v>395</v>
      </c>
      <c r="B16" s="193"/>
      <c r="C16" s="193"/>
      <c r="D16" s="192"/>
      <c r="E16" s="188" t="s">
        <v>147</v>
      </c>
      <c r="F16" s="183"/>
      <c r="G16" s="187">
        <v>71672191</v>
      </c>
      <c r="H16" s="183"/>
      <c r="I16" s="182">
        <v>71672191</v>
      </c>
      <c r="J16" s="181">
        <v>71672191</v>
      </c>
      <c r="K16" s="204">
        <v>71672191</v>
      </c>
      <c r="L16" s="183"/>
      <c r="M16" s="203"/>
      <c r="N16" s="185"/>
      <c r="O16" s="202"/>
    </row>
    <row r="17" spans="1:15" ht="25.5">
      <c r="A17" s="191"/>
      <c r="B17" s="190"/>
      <c r="C17" s="190"/>
      <c r="D17" s="189"/>
      <c r="E17" s="188" t="s">
        <v>121</v>
      </c>
      <c r="F17" s="183"/>
      <c r="G17" s="187">
        <v>67910534</v>
      </c>
      <c r="H17" s="183"/>
      <c r="I17" s="182">
        <v>67910534</v>
      </c>
      <c r="J17" s="181">
        <v>67910535</v>
      </c>
      <c r="K17" s="204">
        <v>67910535</v>
      </c>
      <c r="L17" s="183"/>
      <c r="M17" s="203"/>
      <c r="N17" s="185"/>
      <c r="O17" s="202"/>
    </row>
    <row r="18" spans="1:15" ht="25.5">
      <c r="A18" s="207"/>
      <c r="B18" s="206"/>
      <c r="C18" s="206"/>
      <c r="D18" s="205"/>
      <c r="E18" s="188" t="s">
        <v>77</v>
      </c>
      <c r="F18" s="183"/>
      <c r="G18" s="187">
        <v>3755200</v>
      </c>
      <c r="H18" s="183"/>
      <c r="I18" s="182">
        <v>3755200</v>
      </c>
      <c r="J18" s="181">
        <v>3755200</v>
      </c>
      <c r="K18" s="204">
        <v>3755200</v>
      </c>
      <c r="L18" s="183"/>
      <c r="M18" s="203"/>
      <c r="N18" s="185"/>
      <c r="O18" s="202"/>
    </row>
    <row r="19" spans="1:15" ht="38.25">
      <c r="A19" s="249" t="s">
        <v>394</v>
      </c>
      <c r="B19" s="193"/>
      <c r="C19" s="193"/>
      <c r="D19" s="192"/>
      <c r="E19" s="188" t="s">
        <v>11</v>
      </c>
      <c r="F19" s="183"/>
      <c r="G19" s="187">
        <v>544695</v>
      </c>
      <c r="H19" s="183"/>
      <c r="I19" s="182">
        <v>544695</v>
      </c>
      <c r="J19" s="181">
        <v>544695</v>
      </c>
      <c r="K19" s="204">
        <v>544695</v>
      </c>
      <c r="L19" s="183"/>
      <c r="M19" s="203"/>
      <c r="N19" s="185"/>
      <c r="O19" s="202"/>
    </row>
    <row r="20" spans="1:15" ht="12.75">
      <c r="A20" s="207"/>
      <c r="B20" s="206"/>
      <c r="C20" s="206"/>
      <c r="D20" s="205"/>
      <c r="E20" s="188" t="s">
        <v>106</v>
      </c>
      <c r="F20" s="183"/>
      <c r="G20" s="187">
        <v>8661459</v>
      </c>
      <c r="H20" s="183"/>
      <c r="I20" s="182">
        <v>8661459</v>
      </c>
      <c r="J20" s="181">
        <v>8661459</v>
      </c>
      <c r="K20" s="204">
        <v>8661459</v>
      </c>
      <c r="L20" s="183"/>
      <c r="M20" s="203"/>
      <c r="N20" s="185"/>
      <c r="O20" s="202"/>
    </row>
    <row r="21" spans="1:15" ht="30.75" customHeight="1">
      <c r="A21" s="249" t="s">
        <v>393</v>
      </c>
      <c r="B21" s="185"/>
      <c r="C21" s="185"/>
      <c r="D21" s="184"/>
      <c r="E21" s="188" t="s">
        <v>34</v>
      </c>
      <c r="F21" s="183"/>
      <c r="G21" s="187">
        <v>5468220</v>
      </c>
      <c r="H21" s="183"/>
      <c r="I21" s="182">
        <v>5468220</v>
      </c>
      <c r="J21" s="181">
        <v>5468220</v>
      </c>
      <c r="K21" s="204">
        <v>5468220</v>
      </c>
      <c r="L21" s="183"/>
      <c r="M21" s="203"/>
      <c r="N21" s="185"/>
      <c r="O21" s="202"/>
    </row>
    <row r="22" spans="1:15" ht="58.5" customHeight="1">
      <c r="A22" s="249" t="s">
        <v>392</v>
      </c>
      <c r="B22" s="185"/>
      <c r="C22" s="185"/>
      <c r="D22" s="184"/>
      <c r="E22" s="188" t="s">
        <v>31</v>
      </c>
      <c r="F22" s="183"/>
      <c r="G22" s="187">
        <v>3170044</v>
      </c>
      <c r="H22" s="183"/>
      <c r="I22" s="182">
        <v>3170044</v>
      </c>
      <c r="J22" s="181">
        <v>3170044</v>
      </c>
      <c r="K22" s="204">
        <v>3170044</v>
      </c>
      <c r="L22" s="183"/>
      <c r="M22" s="203"/>
      <c r="N22" s="185"/>
      <c r="O22" s="202"/>
    </row>
    <row r="23" spans="1:15" ht="54" customHeight="1">
      <c r="A23" s="249" t="s">
        <v>391</v>
      </c>
      <c r="B23" s="185"/>
      <c r="C23" s="185"/>
      <c r="D23" s="184"/>
      <c r="E23" s="188" t="s">
        <v>85</v>
      </c>
      <c r="F23" s="183"/>
      <c r="G23" s="187">
        <v>726183</v>
      </c>
      <c r="H23" s="183"/>
      <c r="I23" s="182">
        <v>726183</v>
      </c>
      <c r="J23" s="181">
        <v>726183</v>
      </c>
      <c r="K23" s="204">
        <v>726183</v>
      </c>
      <c r="L23" s="183"/>
      <c r="M23" s="203"/>
      <c r="N23" s="185"/>
      <c r="O23" s="202"/>
    </row>
    <row r="24" spans="1:15" ht="12.75">
      <c r="A24" s="194" t="s">
        <v>390</v>
      </c>
      <c r="B24" s="193"/>
      <c r="C24" s="193"/>
      <c r="D24" s="192"/>
      <c r="E24" s="188" t="s">
        <v>123</v>
      </c>
      <c r="F24" s="183"/>
      <c r="G24" s="187">
        <v>31988397</v>
      </c>
      <c r="H24" s="183"/>
      <c r="I24" s="182">
        <v>31988397</v>
      </c>
      <c r="J24" s="181">
        <v>31988397</v>
      </c>
      <c r="K24" s="204">
        <v>31988397</v>
      </c>
      <c r="L24" s="183"/>
      <c r="M24" s="203"/>
      <c r="N24" s="185"/>
      <c r="O24" s="202"/>
    </row>
    <row r="25" spans="1:15" ht="12.75">
      <c r="A25" s="191"/>
      <c r="B25" s="190"/>
      <c r="C25" s="190"/>
      <c r="D25" s="189"/>
      <c r="E25" s="188" t="s">
        <v>124</v>
      </c>
      <c r="F25" s="183"/>
      <c r="G25" s="187">
        <v>78102317</v>
      </c>
      <c r="H25" s="183"/>
      <c r="I25" s="182">
        <v>78102317</v>
      </c>
      <c r="J25" s="181">
        <v>78102317</v>
      </c>
      <c r="K25" s="204">
        <v>78102317</v>
      </c>
      <c r="L25" s="183"/>
      <c r="M25" s="203"/>
      <c r="N25" s="185"/>
      <c r="O25" s="202"/>
    </row>
    <row r="26" spans="1:15" ht="38.25">
      <c r="A26" s="191"/>
      <c r="B26" s="190"/>
      <c r="C26" s="190"/>
      <c r="D26" s="189"/>
      <c r="E26" s="188" t="s">
        <v>11</v>
      </c>
      <c r="F26" s="183"/>
      <c r="G26" s="187">
        <v>500000</v>
      </c>
      <c r="H26" s="183"/>
      <c r="I26" s="182">
        <v>500000</v>
      </c>
      <c r="J26" s="181">
        <v>500000</v>
      </c>
      <c r="K26" s="204">
        <v>500000</v>
      </c>
      <c r="L26" s="183"/>
      <c r="M26" s="203"/>
      <c r="N26" s="185"/>
      <c r="O26" s="202"/>
    </row>
    <row r="27" spans="1:15" ht="12.75">
      <c r="A27" s="207"/>
      <c r="B27" s="206"/>
      <c r="C27" s="206"/>
      <c r="D27" s="205"/>
      <c r="E27" s="188" t="s">
        <v>76</v>
      </c>
      <c r="F27" s="183"/>
      <c r="G27" s="268">
        <v>37579842</v>
      </c>
      <c r="H27" s="183"/>
      <c r="I27" s="182">
        <v>37579842</v>
      </c>
      <c r="J27" s="181">
        <v>37579842</v>
      </c>
      <c r="K27" s="204">
        <v>37579842</v>
      </c>
      <c r="L27" s="183"/>
      <c r="M27" s="203"/>
      <c r="N27" s="185"/>
      <c r="O27" s="202"/>
    </row>
    <row r="28" spans="1:15" ht="16.5" customHeight="1">
      <c r="A28" s="252" t="s">
        <v>364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0"/>
    </row>
    <row r="29" spans="1:15" ht="12.75">
      <c r="A29" s="249" t="s">
        <v>389</v>
      </c>
      <c r="B29" s="185"/>
      <c r="C29" s="185"/>
      <c r="D29" s="184"/>
      <c r="E29" s="188" t="s">
        <v>76</v>
      </c>
      <c r="F29" s="183"/>
      <c r="G29" s="187">
        <v>111540271</v>
      </c>
      <c r="H29" s="183"/>
      <c r="I29" s="182">
        <v>111540271</v>
      </c>
      <c r="J29" s="181">
        <v>111540271</v>
      </c>
      <c r="K29" s="204">
        <v>111540271</v>
      </c>
      <c r="L29" s="183"/>
      <c r="M29" s="203"/>
      <c r="N29" s="185"/>
      <c r="O29" s="202"/>
    </row>
    <row r="30" spans="1:15" ht="25.5">
      <c r="A30" s="194" t="s">
        <v>388</v>
      </c>
      <c r="B30" s="193"/>
      <c r="C30" s="193"/>
      <c r="D30" s="192"/>
      <c r="E30" s="188" t="s">
        <v>120</v>
      </c>
      <c r="F30" s="183"/>
      <c r="G30" s="187">
        <v>146026169</v>
      </c>
      <c r="H30" s="183"/>
      <c r="I30" s="182">
        <v>146026169</v>
      </c>
      <c r="J30" s="181">
        <v>146026169</v>
      </c>
      <c r="K30" s="204">
        <v>146026169</v>
      </c>
      <c r="L30" s="183"/>
      <c r="M30" s="203"/>
      <c r="N30" s="185"/>
      <c r="O30" s="202"/>
    </row>
    <row r="31" spans="1:15" ht="38.25">
      <c r="A31" s="191"/>
      <c r="B31" s="190"/>
      <c r="C31" s="190"/>
      <c r="D31" s="189"/>
      <c r="E31" s="188" t="s">
        <v>125</v>
      </c>
      <c r="F31" s="183"/>
      <c r="G31" s="187">
        <v>30474443</v>
      </c>
      <c r="H31" s="183"/>
      <c r="I31" s="182">
        <v>30474443</v>
      </c>
      <c r="J31" s="181">
        <v>30474443</v>
      </c>
      <c r="K31" s="204">
        <v>30474443</v>
      </c>
      <c r="L31" s="183"/>
      <c r="M31" s="203"/>
      <c r="N31" s="185"/>
      <c r="O31" s="202"/>
    </row>
    <row r="32" spans="1:15" ht="38.25">
      <c r="A32" s="207"/>
      <c r="B32" s="206"/>
      <c r="C32" s="206"/>
      <c r="D32" s="205"/>
      <c r="E32" s="188" t="s">
        <v>11</v>
      </c>
      <c r="F32" s="183"/>
      <c r="G32" s="187">
        <v>10000</v>
      </c>
      <c r="H32" s="183"/>
      <c r="I32" s="182">
        <v>10000</v>
      </c>
      <c r="J32" s="181">
        <v>10000</v>
      </c>
      <c r="K32" s="204">
        <v>10000</v>
      </c>
      <c r="L32" s="183"/>
      <c r="M32" s="203"/>
      <c r="N32" s="185"/>
      <c r="O32" s="202"/>
    </row>
    <row r="33" spans="1:15" ht="12.75">
      <c r="A33" s="194" t="s">
        <v>387</v>
      </c>
      <c r="B33" s="193"/>
      <c r="C33" s="193"/>
      <c r="D33" s="192"/>
      <c r="E33" s="188" t="s">
        <v>131</v>
      </c>
      <c r="F33" s="183"/>
      <c r="G33" s="187">
        <v>7490086</v>
      </c>
      <c r="H33" s="183"/>
      <c r="I33" s="182">
        <v>7490086</v>
      </c>
      <c r="J33" s="181">
        <v>7490086</v>
      </c>
      <c r="K33" s="204">
        <v>7490086</v>
      </c>
      <c r="L33" s="183"/>
      <c r="M33" s="203"/>
      <c r="N33" s="185"/>
      <c r="O33" s="202"/>
    </row>
    <row r="34" spans="1:15" ht="38.25">
      <c r="A34" s="191"/>
      <c r="B34" s="190"/>
      <c r="C34" s="190"/>
      <c r="D34" s="189"/>
      <c r="E34" s="188" t="s">
        <v>129</v>
      </c>
      <c r="F34" s="183"/>
      <c r="G34" s="187">
        <v>31230453</v>
      </c>
      <c r="H34" s="183"/>
      <c r="I34" s="182">
        <v>31230453</v>
      </c>
      <c r="J34" s="181">
        <v>31230453</v>
      </c>
      <c r="K34" s="204">
        <v>31230453</v>
      </c>
      <c r="L34" s="183"/>
      <c r="M34" s="203"/>
      <c r="N34" s="185"/>
      <c r="O34" s="202"/>
    </row>
    <row r="35" spans="1:15" ht="12.75">
      <c r="A35" s="191"/>
      <c r="B35" s="190"/>
      <c r="C35" s="190"/>
      <c r="D35" s="189"/>
      <c r="E35" s="188" t="s">
        <v>130</v>
      </c>
      <c r="F35" s="183"/>
      <c r="G35" s="187">
        <v>12313305</v>
      </c>
      <c r="H35" s="183"/>
      <c r="I35" s="182">
        <v>12313305</v>
      </c>
      <c r="J35" s="181">
        <v>12313305</v>
      </c>
      <c r="K35" s="204">
        <v>12313305</v>
      </c>
      <c r="L35" s="183"/>
      <c r="M35" s="203"/>
      <c r="N35" s="185"/>
      <c r="O35" s="202"/>
    </row>
    <row r="36" spans="1:15" ht="12.75">
      <c r="A36" s="207"/>
      <c r="B36" s="206"/>
      <c r="C36" s="206"/>
      <c r="D36" s="205"/>
      <c r="E36" s="188" t="s">
        <v>132</v>
      </c>
      <c r="F36" s="183"/>
      <c r="G36" s="187">
        <v>7748309</v>
      </c>
      <c r="H36" s="183"/>
      <c r="I36" s="182">
        <v>7748309</v>
      </c>
      <c r="J36" s="181">
        <v>7748309</v>
      </c>
      <c r="K36" s="204">
        <v>7748309</v>
      </c>
      <c r="L36" s="183"/>
      <c r="M36" s="203"/>
      <c r="N36" s="185"/>
      <c r="O36" s="202"/>
    </row>
    <row r="37" spans="1:15" ht="12.75">
      <c r="A37" s="194" t="s">
        <v>386</v>
      </c>
      <c r="B37" s="185"/>
      <c r="C37" s="185"/>
      <c r="D37" s="184"/>
      <c r="E37" s="188" t="s">
        <v>83</v>
      </c>
      <c r="F37" s="183"/>
      <c r="G37" s="187">
        <v>43867489</v>
      </c>
      <c r="H37" s="183"/>
      <c r="I37" s="182">
        <v>43867489</v>
      </c>
      <c r="J37" s="181">
        <v>43867489</v>
      </c>
      <c r="K37" s="204">
        <v>43867489</v>
      </c>
      <c r="L37" s="183"/>
      <c r="M37" s="203"/>
      <c r="N37" s="185"/>
      <c r="O37" s="202"/>
    </row>
    <row r="38" spans="1:15" ht="12.75" customHeight="1">
      <c r="A38" s="245" t="s">
        <v>385</v>
      </c>
      <c r="B38" s="244"/>
      <c r="C38" s="244"/>
      <c r="D38" s="243"/>
      <c r="E38" s="188" t="s">
        <v>119</v>
      </c>
      <c r="F38" s="183"/>
      <c r="G38" s="187">
        <v>158002553</v>
      </c>
      <c r="H38" s="183"/>
      <c r="I38" s="182">
        <v>158002553</v>
      </c>
      <c r="J38" s="181">
        <v>158002553</v>
      </c>
      <c r="K38" s="204">
        <v>158002553</v>
      </c>
      <c r="L38" s="183"/>
      <c r="M38" s="203"/>
      <c r="N38" s="185"/>
      <c r="O38" s="202"/>
    </row>
    <row r="39" spans="1:15" ht="38.25">
      <c r="A39" s="242"/>
      <c r="B39" s="241"/>
      <c r="C39" s="241"/>
      <c r="D39" s="240"/>
      <c r="E39" s="188" t="s">
        <v>41</v>
      </c>
      <c r="F39" s="183"/>
      <c r="G39" s="187">
        <v>43287775</v>
      </c>
      <c r="H39" s="183"/>
      <c r="I39" s="182">
        <v>43287775</v>
      </c>
      <c r="J39" s="181">
        <v>43287775</v>
      </c>
      <c r="K39" s="204">
        <v>43287775</v>
      </c>
      <c r="L39" s="183"/>
      <c r="M39" s="203"/>
      <c r="N39" s="185"/>
      <c r="O39" s="202"/>
    </row>
    <row r="40" spans="1:15" ht="12.75">
      <c r="A40" s="242"/>
      <c r="B40" s="241"/>
      <c r="C40" s="241"/>
      <c r="D40" s="240"/>
      <c r="E40" s="188" t="s">
        <v>148</v>
      </c>
      <c r="F40" s="183"/>
      <c r="G40" s="187">
        <v>74808902</v>
      </c>
      <c r="H40" s="183"/>
      <c r="I40" s="182">
        <v>74808902</v>
      </c>
      <c r="J40" s="181">
        <v>74808902</v>
      </c>
      <c r="K40" s="204">
        <v>74808902</v>
      </c>
      <c r="L40" s="183"/>
      <c r="M40" s="203"/>
      <c r="N40" s="185"/>
      <c r="O40" s="202"/>
    </row>
    <row r="41" spans="1:15" ht="25.5">
      <c r="A41" s="242"/>
      <c r="B41" s="241"/>
      <c r="C41" s="241"/>
      <c r="D41" s="240"/>
      <c r="E41" s="188" t="s">
        <v>146</v>
      </c>
      <c r="F41" s="183"/>
      <c r="G41" s="187">
        <v>4099408618</v>
      </c>
      <c r="H41" s="183"/>
      <c r="I41" s="182">
        <v>4099408618</v>
      </c>
      <c r="J41" s="181">
        <v>4099408618</v>
      </c>
      <c r="K41" s="204">
        <v>4099408618</v>
      </c>
      <c r="L41" s="183"/>
      <c r="M41" s="203"/>
      <c r="N41" s="185"/>
      <c r="O41" s="202"/>
    </row>
    <row r="42" spans="1:15" ht="12.75" customHeight="1">
      <c r="A42" s="242"/>
      <c r="B42" s="241"/>
      <c r="C42" s="241"/>
      <c r="D42" s="240"/>
      <c r="E42" s="188" t="s">
        <v>45</v>
      </c>
      <c r="F42" s="183"/>
      <c r="G42" s="187">
        <v>190073301</v>
      </c>
      <c r="H42" s="183"/>
      <c r="I42" s="182">
        <v>190073301</v>
      </c>
      <c r="J42" s="181">
        <v>190073301</v>
      </c>
      <c r="K42" s="204">
        <v>190073301</v>
      </c>
      <c r="L42" s="183"/>
      <c r="M42" s="203"/>
      <c r="N42" s="185"/>
      <c r="O42" s="202"/>
    </row>
    <row r="43" spans="1:15" ht="25.5">
      <c r="A43" s="239"/>
      <c r="B43" s="238"/>
      <c r="C43" s="238"/>
      <c r="D43" s="237"/>
      <c r="E43" s="188" t="s">
        <v>43</v>
      </c>
      <c r="F43" s="183"/>
      <c r="G43" s="187">
        <v>15909072</v>
      </c>
      <c r="H43" s="183"/>
      <c r="I43" s="182">
        <v>15909072</v>
      </c>
      <c r="J43" s="181">
        <v>15909072</v>
      </c>
      <c r="K43" s="204">
        <v>15909072</v>
      </c>
      <c r="L43" s="183"/>
      <c r="M43" s="203"/>
      <c r="N43" s="185"/>
      <c r="O43" s="202"/>
    </row>
    <row r="44" spans="1:15" ht="12.75" customHeight="1">
      <c r="A44" s="267" t="s">
        <v>384</v>
      </c>
      <c r="B44" s="266"/>
      <c r="C44" s="266"/>
      <c r="D44" s="265"/>
      <c r="E44" s="188" t="s">
        <v>17</v>
      </c>
      <c r="F44" s="183"/>
      <c r="G44" s="187">
        <v>61980942</v>
      </c>
      <c r="H44" s="183"/>
      <c r="I44" s="182">
        <v>61980942</v>
      </c>
      <c r="J44" s="181">
        <v>61980942</v>
      </c>
      <c r="K44" s="204">
        <v>61980942</v>
      </c>
      <c r="L44" s="183"/>
      <c r="M44" s="203"/>
      <c r="N44" s="185"/>
      <c r="O44" s="202"/>
    </row>
    <row r="45" spans="1:15" ht="21" customHeight="1">
      <c r="A45" s="239"/>
      <c r="B45" s="238"/>
      <c r="C45" s="238"/>
      <c r="D45" s="237"/>
      <c r="E45" s="225" t="s">
        <v>10</v>
      </c>
      <c r="F45" s="220"/>
      <c r="G45" s="224">
        <v>2229993</v>
      </c>
      <c r="H45" s="220"/>
      <c r="I45" s="223">
        <v>2229993</v>
      </c>
      <c r="J45" s="222">
        <v>2229993</v>
      </c>
      <c r="K45" s="221">
        <v>2229993</v>
      </c>
      <c r="L45" s="220"/>
      <c r="M45" s="219"/>
      <c r="N45" s="218"/>
      <c r="O45" s="217"/>
    </row>
    <row r="46" spans="1:15" ht="38.25">
      <c r="A46" s="264" t="s">
        <v>384</v>
      </c>
      <c r="B46" s="263"/>
      <c r="C46" s="263"/>
      <c r="D46" s="262"/>
      <c r="E46" s="214" t="s">
        <v>11</v>
      </c>
      <c r="F46" s="183"/>
      <c r="G46" s="213">
        <v>100000</v>
      </c>
      <c r="H46" s="183"/>
      <c r="I46" s="212">
        <v>100000</v>
      </c>
      <c r="J46" s="211">
        <v>100000</v>
      </c>
      <c r="K46" s="210">
        <v>100000</v>
      </c>
      <c r="L46" s="183"/>
      <c r="M46" s="209"/>
      <c r="N46" s="206"/>
      <c r="O46" s="208"/>
    </row>
    <row r="47" spans="1:15" ht="12.75">
      <c r="A47" s="264"/>
      <c r="B47" s="263"/>
      <c r="C47" s="263"/>
      <c r="D47" s="262"/>
      <c r="E47" s="188" t="s">
        <v>97</v>
      </c>
      <c r="F47" s="183"/>
      <c r="G47" s="187">
        <v>108282906</v>
      </c>
      <c r="H47" s="183"/>
      <c r="I47" s="182">
        <v>108282906</v>
      </c>
      <c r="J47" s="181">
        <v>108282906</v>
      </c>
      <c r="K47" s="204">
        <v>108282906</v>
      </c>
      <c r="L47" s="183"/>
      <c r="M47" s="203"/>
      <c r="N47" s="185"/>
      <c r="O47" s="202"/>
    </row>
    <row r="48" spans="1:15" ht="12.75">
      <c r="A48" s="261"/>
      <c r="B48" s="260"/>
      <c r="C48" s="260"/>
      <c r="D48" s="259"/>
      <c r="E48" s="188" t="s">
        <v>18</v>
      </c>
      <c r="F48" s="183"/>
      <c r="G48" s="187">
        <v>5410121</v>
      </c>
      <c r="H48" s="183"/>
      <c r="I48" s="182">
        <v>5410121</v>
      </c>
      <c r="J48" s="181">
        <v>5410121</v>
      </c>
      <c r="K48" s="204">
        <v>5410121</v>
      </c>
      <c r="L48" s="183"/>
      <c r="M48" s="203"/>
      <c r="N48" s="185"/>
      <c r="O48" s="202"/>
    </row>
    <row r="49" spans="1:15" ht="25.5">
      <c r="A49" s="194" t="s">
        <v>383</v>
      </c>
      <c r="B49" s="185"/>
      <c r="C49" s="185"/>
      <c r="D49" s="184"/>
      <c r="E49" s="188" t="s">
        <v>46</v>
      </c>
      <c r="F49" s="183"/>
      <c r="G49" s="187">
        <v>312814881</v>
      </c>
      <c r="H49" s="183"/>
      <c r="I49" s="182">
        <v>312814881</v>
      </c>
      <c r="J49" s="181">
        <v>312814881</v>
      </c>
      <c r="K49" s="204">
        <v>312814881</v>
      </c>
      <c r="L49" s="183"/>
      <c r="M49" s="203"/>
      <c r="N49" s="185"/>
      <c r="O49" s="202"/>
    </row>
    <row r="50" spans="1:15" ht="12.75" customHeight="1">
      <c r="A50" s="252" t="s">
        <v>364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0"/>
    </row>
    <row r="51" spans="1:15" ht="51">
      <c r="A51" s="249" t="s">
        <v>382</v>
      </c>
      <c r="B51" s="185"/>
      <c r="C51" s="185"/>
      <c r="D51" s="184"/>
      <c r="E51" s="188" t="s">
        <v>55</v>
      </c>
      <c r="F51" s="183"/>
      <c r="G51" s="187">
        <v>5487756</v>
      </c>
      <c r="H51" s="183"/>
      <c r="I51" s="182">
        <v>5487756</v>
      </c>
      <c r="J51" s="181">
        <v>5487756</v>
      </c>
      <c r="K51" s="204">
        <v>5487756</v>
      </c>
      <c r="L51" s="183"/>
      <c r="M51" s="203"/>
      <c r="N51" s="185"/>
      <c r="O51" s="202"/>
    </row>
    <row r="52" spans="1:15" ht="25.5">
      <c r="A52" s="249" t="s">
        <v>381</v>
      </c>
      <c r="B52" s="185"/>
      <c r="C52" s="185"/>
      <c r="D52" s="184"/>
      <c r="E52" s="188" t="s">
        <v>46</v>
      </c>
      <c r="F52" s="183"/>
      <c r="G52" s="187">
        <v>60000000</v>
      </c>
      <c r="H52" s="183"/>
      <c r="I52" s="182">
        <v>60000000</v>
      </c>
      <c r="J52" s="181">
        <v>60000000</v>
      </c>
      <c r="K52" s="204">
        <v>60000000</v>
      </c>
      <c r="L52" s="183"/>
      <c r="M52" s="203"/>
      <c r="N52" s="185"/>
      <c r="O52" s="202"/>
    </row>
    <row r="53" spans="1:15" ht="12.75">
      <c r="A53" s="194" t="s">
        <v>380</v>
      </c>
      <c r="B53" s="193"/>
      <c r="C53" s="193"/>
      <c r="D53" s="192"/>
      <c r="E53" s="188" t="s">
        <v>30</v>
      </c>
      <c r="F53" s="183"/>
      <c r="G53" s="187">
        <v>69717718</v>
      </c>
      <c r="H53" s="183"/>
      <c r="I53" s="182">
        <v>69717718</v>
      </c>
      <c r="J53" s="181">
        <v>69717718</v>
      </c>
      <c r="K53" s="204">
        <v>69717718</v>
      </c>
      <c r="L53" s="183"/>
      <c r="M53" s="203"/>
      <c r="N53" s="185"/>
      <c r="O53" s="202"/>
    </row>
    <row r="54" spans="1:15" ht="25.5">
      <c r="A54" s="191"/>
      <c r="B54" s="190"/>
      <c r="C54" s="190"/>
      <c r="D54" s="189"/>
      <c r="E54" s="188" t="s">
        <v>152</v>
      </c>
      <c r="F54" s="183"/>
      <c r="G54" s="187">
        <v>28317550</v>
      </c>
      <c r="H54" s="183"/>
      <c r="I54" s="182">
        <v>28317550</v>
      </c>
      <c r="J54" s="181">
        <v>28317550</v>
      </c>
      <c r="K54" s="204">
        <v>28317550</v>
      </c>
      <c r="L54" s="183"/>
      <c r="M54" s="203"/>
      <c r="N54" s="185"/>
      <c r="O54" s="202"/>
    </row>
    <row r="55" spans="1:15" ht="25.5">
      <c r="A55" s="191"/>
      <c r="B55" s="190"/>
      <c r="C55" s="190"/>
      <c r="D55" s="189"/>
      <c r="E55" s="188" t="s">
        <v>35</v>
      </c>
      <c r="F55" s="183"/>
      <c r="G55" s="187">
        <v>15056797</v>
      </c>
      <c r="H55" s="183"/>
      <c r="I55" s="182">
        <v>15056797</v>
      </c>
      <c r="J55" s="181">
        <v>15056797</v>
      </c>
      <c r="K55" s="204">
        <v>15056797</v>
      </c>
      <c r="L55" s="183"/>
      <c r="M55" s="203"/>
      <c r="N55" s="185"/>
      <c r="O55" s="202"/>
    </row>
    <row r="56" spans="1:15" ht="25.5">
      <c r="A56" s="191"/>
      <c r="B56" s="190"/>
      <c r="C56" s="190"/>
      <c r="D56" s="189"/>
      <c r="E56" s="188" t="s">
        <v>29</v>
      </c>
      <c r="F56" s="183"/>
      <c r="G56" s="187">
        <v>74119732</v>
      </c>
      <c r="H56" s="183"/>
      <c r="I56" s="182">
        <v>74119732</v>
      </c>
      <c r="J56" s="181">
        <v>74119732</v>
      </c>
      <c r="K56" s="204">
        <v>74119732</v>
      </c>
      <c r="L56" s="183"/>
      <c r="M56" s="203"/>
      <c r="N56" s="185"/>
      <c r="O56" s="202"/>
    </row>
    <row r="57" spans="1:15" ht="12.75">
      <c r="A57" s="191"/>
      <c r="B57" s="190"/>
      <c r="C57" s="190"/>
      <c r="D57" s="189"/>
      <c r="E57" s="188" t="s">
        <v>33</v>
      </c>
      <c r="F57" s="183"/>
      <c r="G57" s="187">
        <v>6371060</v>
      </c>
      <c r="H57" s="183"/>
      <c r="I57" s="182">
        <v>6371060</v>
      </c>
      <c r="J57" s="181">
        <v>6371060</v>
      </c>
      <c r="K57" s="204">
        <v>6371060</v>
      </c>
      <c r="L57" s="183"/>
      <c r="M57" s="203"/>
      <c r="N57" s="185"/>
      <c r="O57" s="202"/>
    </row>
    <row r="58" spans="1:15" ht="12.75">
      <c r="A58" s="191"/>
      <c r="B58" s="190"/>
      <c r="C58" s="190"/>
      <c r="D58" s="189"/>
      <c r="E58" s="188" t="s">
        <v>79</v>
      </c>
      <c r="F58" s="183"/>
      <c r="G58" s="187">
        <v>1000000</v>
      </c>
      <c r="H58" s="183"/>
      <c r="I58" s="182">
        <v>1000000</v>
      </c>
      <c r="J58" s="181">
        <v>1000000</v>
      </c>
      <c r="K58" s="204">
        <v>1000000</v>
      </c>
      <c r="L58" s="183"/>
      <c r="M58" s="203"/>
      <c r="N58" s="185"/>
      <c r="O58" s="202"/>
    </row>
    <row r="59" spans="1:15" ht="12.75">
      <c r="A59" s="191"/>
      <c r="B59" s="190"/>
      <c r="C59" s="190"/>
      <c r="D59" s="189"/>
      <c r="E59" s="188" t="s">
        <v>32</v>
      </c>
      <c r="F59" s="183"/>
      <c r="G59" s="187">
        <v>1000000</v>
      </c>
      <c r="H59" s="183"/>
      <c r="I59" s="182">
        <v>1000000</v>
      </c>
      <c r="J59" s="181">
        <v>1000000</v>
      </c>
      <c r="K59" s="204">
        <v>1000000</v>
      </c>
      <c r="L59" s="183"/>
      <c r="M59" s="203"/>
      <c r="N59" s="185"/>
      <c r="O59" s="202"/>
    </row>
    <row r="60" spans="1:15" ht="12.75">
      <c r="A60" s="207"/>
      <c r="B60" s="206"/>
      <c r="C60" s="206"/>
      <c r="D60" s="205"/>
      <c r="E60" s="188" t="s">
        <v>42</v>
      </c>
      <c r="F60" s="183"/>
      <c r="G60" s="187">
        <v>4000000</v>
      </c>
      <c r="H60" s="183"/>
      <c r="I60" s="182">
        <v>4000000</v>
      </c>
      <c r="J60" s="181">
        <v>4000000</v>
      </c>
      <c r="K60" s="204">
        <v>4000000</v>
      </c>
      <c r="L60" s="183"/>
      <c r="M60" s="203"/>
      <c r="N60" s="185"/>
      <c r="O60" s="202"/>
    </row>
    <row r="61" spans="1:15" ht="12.75" customHeight="1">
      <c r="A61" s="252" t="s">
        <v>364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0"/>
    </row>
    <row r="62" spans="1:15" ht="39.75" customHeight="1">
      <c r="A62" s="249" t="s">
        <v>379</v>
      </c>
      <c r="B62" s="185"/>
      <c r="C62" s="185"/>
      <c r="D62" s="184"/>
      <c r="E62" s="188" t="s">
        <v>56</v>
      </c>
      <c r="F62" s="183"/>
      <c r="G62" s="187">
        <v>1879193</v>
      </c>
      <c r="H62" s="183"/>
      <c r="I62" s="182">
        <v>1879193</v>
      </c>
      <c r="J62" s="181">
        <v>1879193</v>
      </c>
      <c r="K62" s="204">
        <v>1879193</v>
      </c>
      <c r="L62" s="183"/>
      <c r="M62" s="203"/>
      <c r="N62" s="185"/>
      <c r="O62" s="202"/>
    </row>
    <row r="63" spans="1:15" ht="19.5" customHeight="1">
      <c r="A63" s="249" t="s">
        <v>378</v>
      </c>
      <c r="B63" s="185"/>
      <c r="C63" s="185"/>
      <c r="D63" s="184"/>
      <c r="E63" s="188" t="s">
        <v>111</v>
      </c>
      <c r="F63" s="183"/>
      <c r="G63" s="187">
        <v>1441736</v>
      </c>
      <c r="H63" s="183"/>
      <c r="I63" s="182">
        <v>1441736</v>
      </c>
      <c r="J63" s="181">
        <v>1441736</v>
      </c>
      <c r="K63" s="204">
        <v>1441736</v>
      </c>
      <c r="L63" s="183"/>
      <c r="M63" s="203"/>
      <c r="N63" s="185"/>
      <c r="O63" s="202"/>
    </row>
    <row r="64" spans="1:15" ht="32.25" customHeight="1">
      <c r="A64" s="194" t="s">
        <v>377</v>
      </c>
      <c r="B64" s="185"/>
      <c r="C64" s="185"/>
      <c r="D64" s="184"/>
      <c r="E64" s="188" t="s">
        <v>99</v>
      </c>
      <c r="F64" s="183"/>
      <c r="G64" s="187">
        <v>20226055</v>
      </c>
      <c r="H64" s="183"/>
      <c r="I64" s="182">
        <v>20226055</v>
      </c>
      <c r="J64" s="181">
        <v>20226055</v>
      </c>
      <c r="K64" s="204">
        <v>20226055</v>
      </c>
      <c r="L64" s="183"/>
      <c r="M64" s="203"/>
      <c r="N64" s="185"/>
      <c r="O64" s="202"/>
    </row>
    <row r="65" spans="1:15" ht="12.75">
      <c r="A65" s="194" t="s">
        <v>376</v>
      </c>
      <c r="B65" s="193"/>
      <c r="C65" s="193"/>
      <c r="D65" s="192"/>
      <c r="E65" s="188" t="s">
        <v>90</v>
      </c>
      <c r="F65" s="183"/>
      <c r="G65" s="187">
        <v>13527000</v>
      </c>
      <c r="H65" s="183"/>
      <c r="I65" s="182">
        <v>13527000</v>
      </c>
      <c r="J65" s="181">
        <v>13527000</v>
      </c>
      <c r="K65" s="204">
        <v>13527000</v>
      </c>
      <c r="L65" s="183"/>
      <c r="M65" s="203"/>
      <c r="N65" s="185"/>
      <c r="O65" s="202"/>
    </row>
    <row r="66" spans="1:15" ht="25.5">
      <c r="A66" s="191"/>
      <c r="B66" s="190"/>
      <c r="C66" s="190"/>
      <c r="D66" s="189"/>
      <c r="E66" s="188" t="s">
        <v>89</v>
      </c>
      <c r="F66" s="183"/>
      <c r="G66" s="187">
        <v>7800782</v>
      </c>
      <c r="H66" s="183"/>
      <c r="I66" s="182">
        <v>7800782</v>
      </c>
      <c r="J66" s="181">
        <v>7800782</v>
      </c>
      <c r="K66" s="204">
        <v>7800782</v>
      </c>
      <c r="L66" s="183"/>
      <c r="M66" s="203"/>
      <c r="N66" s="185"/>
      <c r="O66" s="202"/>
    </row>
    <row r="67" spans="1:15" ht="25.5">
      <c r="A67" s="191"/>
      <c r="B67" s="190"/>
      <c r="C67" s="190"/>
      <c r="D67" s="189"/>
      <c r="E67" s="188" t="s">
        <v>36</v>
      </c>
      <c r="F67" s="183"/>
      <c r="G67" s="187">
        <v>9180225</v>
      </c>
      <c r="H67" s="183"/>
      <c r="I67" s="182">
        <v>9180225</v>
      </c>
      <c r="J67" s="181">
        <v>9180225</v>
      </c>
      <c r="K67" s="204">
        <v>9180225</v>
      </c>
      <c r="L67" s="183"/>
      <c r="M67" s="203"/>
      <c r="N67" s="185"/>
      <c r="O67" s="202"/>
    </row>
    <row r="68" spans="1:15" ht="26.25" customHeight="1">
      <c r="A68" s="207"/>
      <c r="B68" s="206"/>
      <c r="C68" s="206"/>
      <c r="D68" s="205"/>
      <c r="E68" s="188" t="s">
        <v>88</v>
      </c>
      <c r="F68" s="183"/>
      <c r="G68" s="187">
        <v>6128154</v>
      </c>
      <c r="H68" s="183"/>
      <c r="I68" s="182">
        <v>6128154</v>
      </c>
      <c r="J68" s="181">
        <v>6128154</v>
      </c>
      <c r="K68" s="204">
        <v>6128154</v>
      </c>
      <c r="L68" s="183"/>
      <c r="M68" s="203"/>
      <c r="N68" s="185"/>
      <c r="O68" s="202"/>
    </row>
    <row r="69" spans="1:15" ht="12.75" customHeight="1">
      <c r="A69" s="252" t="s">
        <v>364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0"/>
    </row>
    <row r="70" spans="1:15" ht="25.5">
      <c r="A70" s="249" t="s">
        <v>375</v>
      </c>
      <c r="B70" s="185"/>
      <c r="C70" s="185"/>
      <c r="D70" s="184"/>
      <c r="E70" s="188" t="s">
        <v>36</v>
      </c>
      <c r="F70" s="183"/>
      <c r="G70" s="187">
        <v>4142955</v>
      </c>
      <c r="H70" s="183"/>
      <c r="I70" s="182">
        <v>4142955</v>
      </c>
      <c r="J70" s="181">
        <v>4142955</v>
      </c>
      <c r="K70" s="204">
        <v>4142955</v>
      </c>
      <c r="L70" s="183"/>
      <c r="M70" s="203"/>
      <c r="N70" s="185"/>
      <c r="O70" s="202"/>
    </row>
    <row r="71" spans="1:15" ht="12.75">
      <c r="A71" s="249" t="s">
        <v>374</v>
      </c>
      <c r="B71" s="193"/>
      <c r="C71" s="193"/>
      <c r="D71" s="192"/>
      <c r="E71" s="188" t="s">
        <v>90</v>
      </c>
      <c r="F71" s="183"/>
      <c r="G71" s="187">
        <v>3221317</v>
      </c>
      <c r="H71" s="183"/>
      <c r="I71" s="182">
        <v>3221317</v>
      </c>
      <c r="J71" s="181">
        <v>3221317</v>
      </c>
      <c r="K71" s="204">
        <v>3221317</v>
      </c>
      <c r="L71" s="183"/>
      <c r="M71" s="203"/>
      <c r="N71" s="185"/>
      <c r="O71" s="202"/>
    </row>
    <row r="72" spans="1:15" ht="33.75" customHeight="1">
      <c r="A72" s="207"/>
      <c r="B72" s="206"/>
      <c r="C72" s="206"/>
      <c r="D72" s="205"/>
      <c r="E72" s="188" t="s">
        <v>88</v>
      </c>
      <c r="F72" s="183"/>
      <c r="G72" s="187">
        <v>2442597</v>
      </c>
      <c r="H72" s="183"/>
      <c r="I72" s="182">
        <v>2442597</v>
      </c>
      <c r="J72" s="181">
        <v>2442597</v>
      </c>
      <c r="K72" s="204">
        <v>2442597</v>
      </c>
      <c r="L72" s="183"/>
      <c r="M72" s="203"/>
      <c r="N72" s="185"/>
      <c r="O72" s="202"/>
    </row>
    <row r="73" spans="1:15" ht="33.75" customHeight="1">
      <c r="A73" s="249" t="s">
        <v>373</v>
      </c>
      <c r="B73" s="185"/>
      <c r="C73" s="185"/>
      <c r="D73" s="184"/>
      <c r="E73" s="188" t="s">
        <v>36</v>
      </c>
      <c r="F73" s="183"/>
      <c r="G73" s="187">
        <v>905983</v>
      </c>
      <c r="H73" s="183"/>
      <c r="I73" s="182">
        <v>905983</v>
      </c>
      <c r="J73" s="181">
        <v>905983</v>
      </c>
      <c r="K73" s="204">
        <v>905983</v>
      </c>
      <c r="L73" s="183"/>
      <c r="M73" s="203"/>
      <c r="N73" s="185"/>
      <c r="O73" s="202"/>
    </row>
    <row r="74" spans="1:15" ht="35.25" customHeight="1">
      <c r="A74" s="249" t="s">
        <v>372</v>
      </c>
      <c r="B74" s="185"/>
      <c r="C74" s="185"/>
      <c r="D74" s="184"/>
      <c r="E74" s="188" t="s">
        <v>36</v>
      </c>
      <c r="F74" s="183"/>
      <c r="G74" s="187">
        <v>7406154</v>
      </c>
      <c r="H74" s="183"/>
      <c r="I74" s="182">
        <v>7406154</v>
      </c>
      <c r="J74" s="181">
        <v>7406154</v>
      </c>
      <c r="K74" s="204">
        <v>7406154</v>
      </c>
      <c r="L74" s="183"/>
      <c r="M74" s="203"/>
      <c r="N74" s="185"/>
      <c r="O74" s="202"/>
    </row>
    <row r="75" spans="1:15" ht="12.75">
      <c r="A75" s="194" t="s">
        <v>371</v>
      </c>
      <c r="B75" s="193"/>
      <c r="C75" s="193"/>
      <c r="D75" s="192"/>
      <c r="E75" s="188" t="s">
        <v>91</v>
      </c>
      <c r="F75" s="183"/>
      <c r="G75" s="187">
        <v>43353484</v>
      </c>
      <c r="H75" s="183"/>
      <c r="I75" s="182">
        <v>43353484</v>
      </c>
      <c r="J75" s="181">
        <v>43353484</v>
      </c>
      <c r="K75" s="204">
        <v>43353484</v>
      </c>
      <c r="L75" s="183"/>
      <c r="M75" s="203"/>
      <c r="N75" s="185"/>
      <c r="O75" s="202"/>
    </row>
    <row r="76" spans="1:15" ht="25.5">
      <c r="A76" s="191"/>
      <c r="B76" s="190"/>
      <c r="C76" s="190"/>
      <c r="D76" s="189"/>
      <c r="E76" s="188" t="s">
        <v>8</v>
      </c>
      <c r="F76" s="183"/>
      <c r="G76" s="187">
        <v>2560000</v>
      </c>
      <c r="H76" s="183"/>
      <c r="I76" s="182">
        <v>2560000</v>
      </c>
      <c r="J76" s="181">
        <v>2560000</v>
      </c>
      <c r="K76" s="204">
        <v>2560000</v>
      </c>
      <c r="L76" s="183"/>
      <c r="M76" s="203"/>
      <c r="N76" s="185"/>
      <c r="O76" s="202"/>
    </row>
    <row r="77" spans="1:15" ht="25.5">
      <c r="A77" s="191"/>
      <c r="B77" s="190"/>
      <c r="C77" s="190"/>
      <c r="D77" s="189"/>
      <c r="E77" s="188" t="s">
        <v>93</v>
      </c>
      <c r="F77" s="183"/>
      <c r="G77" s="187">
        <v>22259641</v>
      </c>
      <c r="H77" s="183"/>
      <c r="I77" s="182">
        <v>22259641</v>
      </c>
      <c r="J77" s="181">
        <v>22259641</v>
      </c>
      <c r="K77" s="204">
        <v>22259641</v>
      </c>
      <c r="L77" s="183"/>
      <c r="M77" s="203"/>
      <c r="N77" s="185"/>
      <c r="O77" s="202"/>
    </row>
    <row r="78" spans="1:15" ht="12.75">
      <c r="A78" s="207"/>
      <c r="B78" s="206"/>
      <c r="C78" s="206"/>
      <c r="D78" s="205"/>
      <c r="E78" s="188" t="s">
        <v>92</v>
      </c>
      <c r="F78" s="183"/>
      <c r="G78" s="187">
        <v>47580101</v>
      </c>
      <c r="H78" s="183"/>
      <c r="I78" s="182">
        <v>47580101</v>
      </c>
      <c r="J78" s="181">
        <v>47580101</v>
      </c>
      <c r="K78" s="204">
        <v>47580101</v>
      </c>
      <c r="L78" s="183"/>
      <c r="M78" s="203"/>
      <c r="N78" s="185"/>
      <c r="O78" s="202"/>
    </row>
    <row r="79" spans="1:15" ht="12.75">
      <c r="A79" s="194" t="s">
        <v>370</v>
      </c>
      <c r="B79" s="193"/>
      <c r="C79" s="193"/>
      <c r="D79" s="192"/>
      <c r="E79" s="188" t="s">
        <v>95</v>
      </c>
      <c r="F79" s="183"/>
      <c r="G79" s="187">
        <v>7777974</v>
      </c>
      <c r="H79" s="183"/>
      <c r="I79" s="182">
        <v>7777974</v>
      </c>
      <c r="J79" s="181">
        <v>7777974</v>
      </c>
      <c r="K79" s="204">
        <v>7777974</v>
      </c>
      <c r="L79" s="183"/>
      <c r="M79" s="203"/>
      <c r="N79" s="185"/>
      <c r="O79" s="202"/>
    </row>
    <row r="80" spans="1:15" ht="25.5">
      <c r="A80" s="207"/>
      <c r="B80" s="206"/>
      <c r="C80" s="206"/>
      <c r="D80" s="205"/>
      <c r="E80" s="188" t="s">
        <v>94</v>
      </c>
      <c r="F80" s="183"/>
      <c r="G80" s="187">
        <v>47862745</v>
      </c>
      <c r="H80" s="183"/>
      <c r="I80" s="182">
        <v>47862745</v>
      </c>
      <c r="J80" s="181">
        <v>47862745</v>
      </c>
      <c r="K80" s="204">
        <v>47862745</v>
      </c>
      <c r="L80" s="183"/>
      <c r="M80" s="203"/>
      <c r="N80" s="185"/>
      <c r="O80" s="202"/>
    </row>
    <row r="81" spans="1:15" ht="38.25">
      <c r="A81" s="194" t="s">
        <v>369</v>
      </c>
      <c r="B81" s="193"/>
      <c r="C81" s="193"/>
      <c r="D81" s="192"/>
      <c r="E81" s="188" t="s">
        <v>40</v>
      </c>
      <c r="F81" s="183"/>
      <c r="G81" s="187">
        <v>10878282</v>
      </c>
      <c r="H81" s="183"/>
      <c r="I81" s="182">
        <v>10878282</v>
      </c>
      <c r="J81" s="181">
        <v>10878282</v>
      </c>
      <c r="K81" s="204">
        <v>10878282</v>
      </c>
      <c r="L81" s="183"/>
      <c r="M81" s="203"/>
      <c r="N81" s="185"/>
      <c r="O81" s="202"/>
    </row>
    <row r="82" spans="1:15" ht="25.5">
      <c r="A82" s="207"/>
      <c r="B82" s="206"/>
      <c r="C82" s="206"/>
      <c r="D82" s="205"/>
      <c r="E82" s="188" t="s">
        <v>39</v>
      </c>
      <c r="F82" s="183"/>
      <c r="G82" s="187">
        <v>29940273</v>
      </c>
      <c r="H82" s="183"/>
      <c r="I82" s="182">
        <v>29940273</v>
      </c>
      <c r="J82" s="181">
        <v>29940273</v>
      </c>
      <c r="K82" s="204">
        <v>29940273</v>
      </c>
      <c r="L82" s="183"/>
      <c r="M82" s="203"/>
      <c r="N82" s="185"/>
      <c r="O82" s="202"/>
    </row>
    <row r="83" spans="1:15" ht="38.25" customHeight="1">
      <c r="A83" s="258" t="s">
        <v>368</v>
      </c>
      <c r="B83" s="257"/>
      <c r="C83" s="257"/>
      <c r="D83" s="256"/>
      <c r="E83" s="225" t="s">
        <v>145</v>
      </c>
      <c r="F83" s="220"/>
      <c r="G83" s="224">
        <v>185309499</v>
      </c>
      <c r="H83" s="220"/>
      <c r="I83" s="223">
        <v>185309499</v>
      </c>
      <c r="J83" s="222">
        <v>185309499</v>
      </c>
      <c r="K83" s="221">
        <v>185309499</v>
      </c>
      <c r="L83" s="220"/>
      <c r="M83" s="219"/>
      <c r="N83" s="218"/>
      <c r="O83" s="217"/>
    </row>
    <row r="84" spans="1:15" ht="42.75" customHeight="1">
      <c r="A84" s="255" t="s">
        <v>368</v>
      </c>
      <c r="B84" s="254"/>
      <c r="C84" s="254"/>
      <c r="D84" s="253"/>
      <c r="E84" s="214" t="s">
        <v>23</v>
      </c>
      <c r="F84" s="183"/>
      <c r="G84" s="213">
        <v>110400000</v>
      </c>
      <c r="H84" s="183"/>
      <c r="I84" s="212">
        <v>110400000</v>
      </c>
      <c r="J84" s="211">
        <v>110400000</v>
      </c>
      <c r="K84" s="210">
        <v>110400000</v>
      </c>
      <c r="L84" s="183"/>
      <c r="M84" s="209"/>
      <c r="N84" s="206"/>
      <c r="O84" s="208"/>
    </row>
    <row r="85" spans="1:15" ht="36.75" customHeight="1">
      <c r="A85" s="236"/>
      <c r="B85" s="235"/>
      <c r="C85" s="235"/>
      <c r="D85" s="234"/>
      <c r="E85" s="188" t="s">
        <v>21</v>
      </c>
      <c r="F85" s="183"/>
      <c r="G85" s="187">
        <v>847743489</v>
      </c>
      <c r="H85" s="183"/>
      <c r="I85" s="182">
        <v>847743489</v>
      </c>
      <c r="J85" s="181">
        <v>847743489</v>
      </c>
      <c r="K85" s="204">
        <v>847743489</v>
      </c>
      <c r="L85" s="183"/>
      <c r="M85" s="203"/>
      <c r="N85" s="185"/>
      <c r="O85" s="202"/>
    </row>
    <row r="86" spans="1:15" ht="38.25">
      <c r="A86" s="194" t="s">
        <v>367</v>
      </c>
      <c r="B86" s="193"/>
      <c r="C86" s="193"/>
      <c r="D86" s="192"/>
      <c r="E86" s="188" t="s">
        <v>11</v>
      </c>
      <c r="F86" s="183"/>
      <c r="G86" s="187">
        <v>50000</v>
      </c>
      <c r="H86" s="183"/>
      <c r="I86" s="182">
        <v>50000</v>
      </c>
      <c r="J86" s="181">
        <v>50000</v>
      </c>
      <c r="K86" s="204">
        <v>50000</v>
      </c>
      <c r="L86" s="183"/>
      <c r="M86" s="203"/>
      <c r="N86" s="185"/>
      <c r="O86" s="202"/>
    </row>
    <row r="87" spans="1:15" ht="38.25">
      <c r="A87" s="191"/>
      <c r="B87" s="190"/>
      <c r="C87" s="190"/>
      <c r="D87" s="189"/>
      <c r="E87" s="188" t="s">
        <v>12</v>
      </c>
      <c r="F87" s="183"/>
      <c r="G87" s="187">
        <v>4050000</v>
      </c>
      <c r="H87" s="183"/>
      <c r="I87" s="182">
        <v>4050000</v>
      </c>
      <c r="J87" s="181">
        <v>4050000</v>
      </c>
      <c r="K87" s="204">
        <v>4050000</v>
      </c>
      <c r="L87" s="183"/>
      <c r="M87" s="203"/>
      <c r="N87" s="185"/>
      <c r="O87" s="202"/>
    </row>
    <row r="88" spans="1:15" ht="12.75">
      <c r="A88" s="207"/>
      <c r="B88" s="206"/>
      <c r="C88" s="206"/>
      <c r="D88" s="205"/>
      <c r="E88" s="188" t="s">
        <v>98</v>
      </c>
      <c r="F88" s="183"/>
      <c r="G88" s="187">
        <v>70235766</v>
      </c>
      <c r="H88" s="183"/>
      <c r="I88" s="182">
        <v>70235766</v>
      </c>
      <c r="J88" s="181">
        <v>70235766</v>
      </c>
      <c r="K88" s="204">
        <v>70235766</v>
      </c>
      <c r="L88" s="183"/>
      <c r="M88" s="203"/>
      <c r="N88" s="185"/>
      <c r="O88" s="202"/>
    </row>
    <row r="89" spans="1:15" ht="12.75">
      <c r="A89" s="194" t="s">
        <v>366</v>
      </c>
      <c r="B89" s="193"/>
      <c r="C89" s="193"/>
      <c r="D89" s="192"/>
      <c r="E89" s="188" t="s">
        <v>7</v>
      </c>
      <c r="F89" s="183"/>
      <c r="G89" s="187">
        <v>17786959</v>
      </c>
      <c r="H89" s="183"/>
      <c r="I89" s="182">
        <v>17786959</v>
      </c>
      <c r="J89" s="181">
        <v>17786959</v>
      </c>
      <c r="K89" s="204">
        <v>17786959</v>
      </c>
      <c r="L89" s="183"/>
      <c r="M89" s="203"/>
      <c r="N89" s="185"/>
      <c r="O89" s="202"/>
    </row>
    <row r="90" spans="1:15" ht="38.25">
      <c r="A90" s="191"/>
      <c r="B90" s="190"/>
      <c r="C90" s="190"/>
      <c r="D90" s="189"/>
      <c r="E90" s="188" t="s">
        <v>11</v>
      </c>
      <c r="F90" s="183"/>
      <c r="G90" s="187">
        <v>1249735</v>
      </c>
      <c r="H90" s="183"/>
      <c r="I90" s="182">
        <v>1249735</v>
      </c>
      <c r="J90" s="181">
        <v>1249735</v>
      </c>
      <c r="K90" s="204">
        <v>1249735</v>
      </c>
      <c r="L90" s="183"/>
      <c r="M90" s="203"/>
      <c r="N90" s="185"/>
      <c r="O90" s="202"/>
    </row>
    <row r="91" spans="1:15" ht="12.75">
      <c r="A91" s="191"/>
      <c r="B91" s="190"/>
      <c r="C91" s="190"/>
      <c r="D91" s="189"/>
      <c r="E91" s="188" t="s">
        <v>38</v>
      </c>
      <c r="F91" s="183"/>
      <c r="G91" s="187">
        <v>10673055</v>
      </c>
      <c r="H91" s="183"/>
      <c r="I91" s="182">
        <v>10673055</v>
      </c>
      <c r="J91" s="181">
        <v>10673055</v>
      </c>
      <c r="K91" s="204">
        <v>10673055</v>
      </c>
      <c r="L91" s="183"/>
      <c r="M91" s="203"/>
      <c r="N91" s="185"/>
      <c r="O91" s="202"/>
    </row>
    <row r="92" spans="1:15" ht="25.5">
      <c r="A92" s="207"/>
      <c r="B92" s="206"/>
      <c r="C92" s="206"/>
      <c r="D92" s="205"/>
      <c r="E92" s="188" t="s">
        <v>37</v>
      </c>
      <c r="F92" s="183"/>
      <c r="G92" s="187">
        <v>13175186</v>
      </c>
      <c r="H92" s="183"/>
      <c r="I92" s="182">
        <v>13175186</v>
      </c>
      <c r="J92" s="181">
        <v>13175186</v>
      </c>
      <c r="K92" s="204">
        <v>13175186</v>
      </c>
      <c r="L92" s="183"/>
      <c r="M92" s="203"/>
      <c r="N92" s="185"/>
      <c r="O92" s="202"/>
    </row>
    <row r="93" spans="1:15" ht="25.5">
      <c r="A93" s="194" t="s">
        <v>365</v>
      </c>
      <c r="B93" s="193"/>
      <c r="C93" s="193"/>
      <c r="D93" s="192"/>
      <c r="E93" s="188" t="s">
        <v>147</v>
      </c>
      <c r="F93" s="183"/>
      <c r="G93" s="187">
        <v>59528000</v>
      </c>
      <c r="H93" s="183"/>
      <c r="I93" s="182">
        <v>59528000</v>
      </c>
      <c r="J93" s="181">
        <v>59528000</v>
      </c>
      <c r="K93" s="204">
        <v>59528000</v>
      </c>
      <c r="L93" s="183"/>
      <c r="M93" s="203"/>
      <c r="N93" s="185"/>
      <c r="O93" s="202"/>
    </row>
    <row r="94" spans="1:15" ht="25.5">
      <c r="A94" s="191"/>
      <c r="B94" s="190"/>
      <c r="C94" s="190"/>
      <c r="D94" s="189"/>
      <c r="E94" s="188" t="s">
        <v>47</v>
      </c>
      <c r="F94" s="183"/>
      <c r="G94" s="187">
        <v>465894002</v>
      </c>
      <c r="H94" s="183"/>
      <c r="I94" s="182">
        <v>465894002</v>
      </c>
      <c r="J94" s="181">
        <v>465894002</v>
      </c>
      <c r="K94" s="204">
        <v>465894002</v>
      </c>
      <c r="L94" s="183"/>
      <c r="M94" s="203"/>
      <c r="N94" s="185"/>
      <c r="O94" s="202"/>
    </row>
    <row r="95" spans="1:15" ht="51">
      <c r="A95" s="191"/>
      <c r="B95" s="190"/>
      <c r="C95" s="190"/>
      <c r="D95" s="189"/>
      <c r="E95" s="188" t="s">
        <v>48</v>
      </c>
      <c r="F95" s="183"/>
      <c r="G95" s="187">
        <v>112632111</v>
      </c>
      <c r="H95" s="183"/>
      <c r="I95" s="182">
        <v>112632111</v>
      </c>
      <c r="J95" s="181">
        <v>112632111</v>
      </c>
      <c r="K95" s="204">
        <v>112632111</v>
      </c>
      <c r="L95" s="183"/>
      <c r="M95" s="203"/>
      <c r="N95" s="185"/>
      <c r="O95" s="202"/>
    </row>
    <row r="96" spans="1:15" ht="76.5">
      <c r="A96" s="207"/>
      <c r="B96" s="206"/>
      <c r="C96" s="206"/>
      <c r="D96" s="205"/>
      <c r="E96" s="188" t="s">
        <v>22</v>
      </c>
      <c r="F96" s="183"/>
      <c r="G96" s="187">
        <v>3442782</v>
      </c>
      <c r="H96" s="183"/>
      <c r="I96" s="182">
        <v>3442782</v>
      </c>
      <c r="J96" s="181">
        <v>3442782</v>
      </c>
      <c r="K96" s="204">
        <v>3442782</v>
      </c>
      <c r="L96" s="183"/>
      <c r="M96" s="203"/>
      <c r="N96" s="185"/>
      <c r="O96" s="202"/>
    </row>
    <row r="97" spans="1:15" ht="12.75" customHeight="1">
      <c r="A97" s="252" t="s">
        <v>364</v>
      </c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0"/>
    </row>
    <row r="98" spans="1:15" ht="12.75">
      <c r="A98" s="249" t="s">
        <v>363</v>
      </c>
      <c r="B98" s="193"/>
      <c r="C98" s="193"/>
      <c r="D98" s="192"/>
      <c r="E98" s="188" t="s">
        <v>57</v>
      </c>
      <c r="F98" s="183"/>
      <c r="G98" s="187">
        <v>15372524</v>
      </c>
      <c r="H98" s="183"/>
      <c r="I98" s="182">
        <v>15372524</v>
      </c>
      <c r="J98" s="181">
        <v>15372524</v>
      </c>
      <c r="K98" s="204">
        <v>15372524</v>
      </c>
      <c r="L98" s="183"/>
      <c r="M98" s="203"/>
      <c r="N98" s="185"/>
      <c r="O98" s="202"/>
    </row>
    <row r="99" spans="1:15" ht="25.5">
      <c r="A99" s="207"/>
      <c r="B99" s="206"/>
      <c r="C99" s="206"/>
      <c r="D99" s="205"/>
      <c r="E99" s="188" t="s">
        <v>47</v>
      </c>
      <c r="F99" s="183"/>
      <c r="G99" s="187">
        <v>20688760</v>
      </c>
      <c r="H99" s="183"/>
      <c r="I99" s="182">
        <v>20688760</v>
      </c>
      <c r="J99" s="181">
        <v>20688760</v>
      </c>
      <c r="K99" s="204">
        <v>20688760</v>
      </c>
      <c r="L99" s="183"/>
      <c r="M99" s="203"/>
      <c r="N99" s="185"/>
      <c r="O99" s="202"/>
    </row>
    <row r="100" spans="1:15" ht="51">
      <c r="A100" s="249" t="s">
        <v>362</v>
      </c>
      <c r="B100" s="185"/>
      <c r="C100" s="185"/>
      <c r="D100" s="184"/>
      <c r="E100" s="188" t="s">
        <v>48</v>
      </c>
      <c r="F100" s="183"/>
      <c r="G100" s="187">
        <v>83790</v>
      </c>
      <c r="H100" s="183"/>
      <c r="I100" s="182">
        <v>83790</v>
      </c>
      <c r="J100" s="181">
        <v>83790</v>
      </c>
      <c r="K100" s="204">
        <v>83790</v>
      </c>
      <c r="L100" s="183"/>
      <c r="M100" s="203"/>
      <c r="N100" s="185"/>
      <c r="O100" s="202"/>
    </row>
    <row r="101" spans="1:15" ht="25.5">
      <c r="A101" s="194" t="s">
        <v>361</v>
      </c>
      <c r="B101" s="193"/>
      <c r="C101" s="193"/>
      <c r="D101" s="192"/>
      <c r="E101" s="188" t="s">
        <v>136</v>
      </c>
      <c r="F101" s="183"/>
      <c r="G101" s="187">
        <v>30000000</v>
      </c>
      <c r="H101" s="183"/>
      <c r="I101" s="182">
        <v>30000000</v>
      </c>
      <c r="J101" s="181">
        <v>30000000</v>
      </c>
      <c r="K101" s="204">
        <v>30000000</v>
      </c>
      <c r="L101" s="183"/>
      <c r="M101" s="203"/>
      <c r="N101" s="185"/>
      <c r="O101" s="202"/>
    </row>
    <row r="102" spans="1:15" ht="25.5">
      <c r="A102" s="207"/>
      <c r="B102" s="206"/>
      <c r="C102" s="206"/>
      <c r="D102" s="205"/>
      <c r="E102" s="188" t="s">
        <v>137</v>
      </c>
      <c r="F102" s="183"/>
      <c r="G102" s="187">
        <f>46547671+28000000</f>
        <v>74547671</v>
      </c>
      <c r="H102" s="183"/>
      <c r="I102" s="182">
        <f>G102</f>
        <v>74547671</v>
      </c>
      <c r="J102" s="181">
        <v>46547671</v>
      </c>
      <c r="K102" s="204">
        <v>46547671</v>
      </c>
      <c r="L102" s="183"/>
      <c r="M102" s="203"/>
      <c r="N102" s="185"/>
      <c r="O102" s="202"/>
    </row>
    <row r="103" spans="1:15" ht="51">
      <c r="A103" s="194" t="s">
        <v>360</v>
      </c>
      <c r="B103" s="185"/>
      <c r="C103" s="185"/>
      <c r="D103" s="184"/>
      <c r="E103" s="188" t="s">
        <v>109</v>
      </c>
      <c r="F103" s="183"/>
      <c r="G103" s="187">
        <v>19337632</v>
      </c>
      <c r="H103" s="183"/>
      <c r="I103" s="182">
        <v>19337632</v>
      </c>
      <c r="J103" s="181">
        <v>19337632</v>
      </c>
      <c r="K103" s="204">
        <v>19337632</v>
      </c>
      <c r="L103" s="183"/>
      <c r="M103" s="203"/>
      <c r="N103" s="185"/>
      <c r="O103" s="202"/>
    </row>
    <row r="104" spans="1:15" ht="25.5">
      <c r="A104" s="194" t="s">
        <v>359</v>
      </c>
      <c r="B104" s="193"/>
      <c r="C104" s="193"/>
      <c r="D104" s="192"/>
      <c r="E104" s="188" t="s">
        <v>147</v>
      </c>
      <c r="F104" s="183"/>
      <c r="G104" s="187">
        <v>32024000</v>
      </c>
      <c r="H104" s="183"/>
      <c r="I104" s="182">
        <v>32024000</v>
      </c>
      <c r="J104" s="181">
        <v>32024000</v>
      </c>
      <c r="K104" s="204">
        <v>32024000</v>
      </c>
      <c r="L104" s="183"/>
      <c r="M104" s="203"/>
      <c r="N104" s="185"/>
      <c r="O104" s="202"/>
    </row>
    <row r="105" spans="1:15" ht="12.75">
      <c r="A105" s="207"/>
      <c r="B105" s="206"/>
      <c r="C105" s="206"/>
      <c r="D105" s="205"/>
      <c r="E105" s="188" t="s">
        <v>49</v>
      </c>
      <c r="F105" s="183"/>
      <c r="G105" s="187">
        <v>406589284</v>
      </c>
      <c r="H105" s="183"/>
      <c r="I105" s="182">
        <v>406589284</v>
      </c>
      <c r="J105" s="181">
        <v>406589284</v>
      </c>
      <c r="K105" s="204">
        <v>406589284</v>
      </c>
      <c r="L105" s="183"/>
      <c r="M105" s="203"/>
      <c r="N105" s="185"/>
      <c r="O105" s="202"/>
    </row>
    <row r="106" spans="1:15" ht="12.75">
      <c r="A106" s="194" t="s">
        <v>358</v>
      </c>
      <c r="B106" s="185"/>
      <c r="C106" s="185"/>
      <c r="D106" s="184"/>
      <c r="E106" s="188" t="s">
        <v>161</v>
      </c>
      <c r="F106" s="183"/>
      <c r="G106" s="187">
        <v>269252265</v>
      </c>
      <c r="H106" s="183"/>
      <c r="I106" s="182"/>
      <c r="J106" s="181"/>
      <c r="K106" s="204"/>
      <c r="L106" s="183"/>
      <c r="M106" s="182">
        <v>269252265</v>
      </c>
      <c r="N106" s="181">
        <v>269252265</v>
      </c>
      <c r="O106" s="180">
        <v>269252265</v>
      </c>
    </row>
    <row r="107" spans="1:15" ht="12.75">
      <c r="A107" s="194" t="s">
        <v>357</v>
      </c>
      <c r="B107" s="193"/>
      <c r="C107" s="193"/>
      <c r="D107" s="192"/>
      <c r="E107" s="188" t="s">
        <v>51</v>
      </c>
      <c r="F107" s="183"/>
      <c r="G107" s="187">
        <v>37007633</v>
      </c>
      <c r="H107" s="183"/>
      <c r="I107" s="182">
        <v>37007633</v>
      </c>
      <c r="J107" s="181">
        <v>37007633</v>
      </c>
      <c r="K107" s="204">
        <v>37007633</v>
      </c>
      <c r="L107" s="183"/>
      <c r="M107" s="203"/>
      <c r="N107" s="185"/>
      <c r="O107" s="202"/>
    </row>
    <row r="108" spans="1:15" ht="12.75">
      <c r="A108" s="207"/>
      <c r="B108" s="206"/>
      <c r="C108" s="206"/>
      <c r="D108" s="205"/>
      <c r="E108" s="188" t="s">
        <v>50</v>
      </c>
      <c r="F108" s="183"/>
      <c r="G108" s="187">
        <v>182862436</v>
      </c>
      <c r="H108" s="183"/>
      <c r="I108" s="182">
        <v>182862436</v>
      </c>
      <c r="J108" s="181">
        <v>182862436</v>
      </c>
      <c r="K108" s="204">
        <v>182862436</v>
      </c>
      <c r="L108" s="183"/>
      <c r="M108" s="203"/>
      <c r="N108" s="185"/>
      <c r="O108" s="202"/>
    </row>
    <row r="109" spans="1:15" ht="12.75">
      <c r="A109" s="194" t="s">
        <v>356</v>
      </c>
      <c r="B109" s="185"/>
      <c r="C109" s="185"/>
      <c r="D109" s="184"/>
      <c r="E109" s="188" t="s">
        <v>52</v>
      </c>
      <c r="F109" s="183"/>
      <c r="G109" s="187">
        <v>289413879</v>
      </c>
      <c r="H109" s="183"/>
      <c r="I109" s="182">
        <v>289413879</v>
      </c>
      <c r="J109" s="181">
        <v>289413879</v>
      </c>
      <c r="K109" s="204">
        <v>289413879</v>
      </c>
      <c r="L109" s="183"/>
      <c r="M109" s="203"/>
      <c r="N109" s="185"/>
      <c r="O109" s="202"/>
    </row>
    <row r="110" spans="1:15" ht="23.25" customHeight="1">
      <c r="A110" s="201" t="s">
        <v>355</v>
      </c>
      <c r="B110" s="185"/>
      <c r="C110" s="185"/>
      <c r="D110" s="185"/>
      <c r="E110" s="200"/>
      <c r="F110" s="183"/>
      <c r="G110" s="199">
        <v>189786294</v>
      </c>
      <c r="H110" s="183"/>
      <c r="I110" s="248">
        <f>I111+I112+I113+I114</f>
        <v>189786294</v>
      </c>
      <c r="J110" s="247"/>
      <c r="K110" s="246"/>
      <c r="L110" s="183"/>
      <c r="M110" s="228"/>
      <c r="N110" s="185"/>
      <c r="O110" s="202"/>
    </row>
    <row r="111" spans="1:15" ht="25.5">
      <c r="A111" s="194" t="s">
        <v>354</v>
      </c>
      <c r="B111" s="185"/>
      <c r="C111" s="185"/>
      <c r="D111" s="184"/>
      <c r="E111" s="188" t="s">
        <v>110</v>
      </c>
      <c r="F111" s="183"/>
      <c r="G111" s="187">
        <v>123916419</v>
      </c>
      <c r="H111" s="183"/>
      <c r="I111" s="182">
        <v>123916419</v>
      </c>
      <c r="J111" s="181">
        <v>123916419</v>
      </c>
      <c r="K111" s="204">
        <v>123916419</v>
      </c>
      <c r="L111" s="183"/>
      <c r="M111" s="203"/>
      <c r="N111" s="185"/>
      <c r="O111" s="202"/>
    </row>
    <row r="112" spans="1:15" ht="25.5">
      <c r="A112" s="194" t="s">
        <v>353</v>
      </c>
      <c r="B112" s="185"/>
      <c r="C112" s="185"/>
      <c r="D112" s="184"/>
      <c r="E112" s="188" t="s">
        <v>53</v>
      </c>
      <c r="F112" s="183"/>
      <c r="G112" s="187">
        <v>26966281</v>
      </c>
      <c r="H112" s="183"/>
      <c r="I112" s="182">
        <v>26966281</v>
      </c>
      <c r="J112" s="181">
        <v>26966281</v>
      </c>
      <c r="K112" s="204">
        <v>26966281</v>
      </c>
      <c r="L112" s="183"/>
      <c r="M112" s="203"/>
      <c r="N112" s="185"/>
      <c r="O112" s="202"/>
    </row>
    <row r="113" spans="1:15" ht="38.25">
      <c r="A113" s="194" t="s">
        <v>352</v>
      </c>
      <c r="B113" s="185"/>
      <c r="C113" s="185"/>
      <c r="D113" s="184"/>
      <c r="E113" s="188" t="s">
        <v>128</v>
      </c>
      <c r="F113" s="183"/>
      <c r="G113" s="187">
        <v>20443212</v>
      </c>
      <c r="H113" s="183"/>
      <c r="I113" s="182">
        <v>20443212</v>
      </c>
      <c r="J113" s="181">
        <v>20443212</v>
      </c>
      <c r="K113" s="204">
        <v>20443212</v>
      </c>
      <c r="L113" s="183"/>
      <c r="M113" s="203"/>
      <c r="N113" s="185"/>
      <c r="O113" s="202"/>
    </row>
    <row r="114" spans="1:15" ht="25.5">
      <c r="A114" s="194" t="s">
        <v>351</v>
      </c>
      <c r="B114" s="185"/>
      <c r="C114" s="185"/>
      <c r="D114" s="184"/>
      <c r="E114" s="188" t="s">
        <v>78</v>
      </c>
      <c r="F114" s="183"/>
      <c r="G114" s="187">
        <v>18460382</v>
      </c>
      <c r="H114" s="183"/>
      <c r="I114" s="182">
        <v>18460382</v>
      </c>
      <c r="J114" s="181">
        <v>18460382</v>
      </c>
      <c r="K114" s="204">
        <v>18460382</v>
      </c>
      <c r="L114" s="183"/>
      <c r="M114" s="203"/>
      <c r="N114" s="185"/>
      <c r="O114" s="202"/>
    </row>
    <row r="115" spans="1:15" ht="32.25" customHeight="1">
      <c r="A115" s="201" t="s">
        <v>350</v>
      </c>
      <c r="B115" s="185"/>
      <c r="C115" s="185"/>
      <c r="D115" s="185"/>
      <c r="E115" s="200"/>
      <c r="F115" s="183"/>
      <c r="G115" s="199">
        <v>5530038295</v>
      </c>
      <c r="H115" s="183"/>
      <c r="I115" s="197">
        <f>I116+I117+I118+I119+I120+I121+I122+I123+I124+I125+I126+I127+I128+I129+I130+I131+I132+I133+I134+I135+I136+I137+I138+I139+I140+I141+I142+I143+I144+I145+I146+I147+I148+I149+I150+I151+I152+I153+I154+I155+I156+I157+I158+I159+I160+I161+I162+I163+I164+I165+I166+I167+I168+I169+I170</f>
        <v>5530038295</v>
      </c>
      <c r="J115" s="230"/>
      <c r="K115" s="229"/>
      <c r="L115" s="183"/>
      <c r="M115" s="228"/>
      <c r="N115" s="185"/>
      <c r="O115" s="202"/>
    </row>
    <row r="116" spans="1:15" ht="43.5" customHeight="1">
      <c r="A116" s="194" t="s">
        <v>349</v>
      </c>
      <c r="B116" s="185"/>
      <c r="C116" s="185"/>
      <c r="D116" s="184"/>
      <c r="E116" s="188" t="s">
        <v>58</v>
      </c>
      <c r="F116" s="183"/>
      <c r="G116" s="187">
        <v>223984192</v>
      </c>
      <c r="H116" s="183"/>
      <c r="I116" s="182">
        <v>223984192</v>
      </c>
      <c r="J116" s="181">
        <v>223984192</v>
      </c>
      <c r="K116" s="204">
        <v>223984192</v>
      </c>
      <c r="L116" s="183"/>
      <c r="M116" s="203"/>
      <c r="N116" s="185"/>
      <c r="O116" s="202"/>
    </row>
    <row r="117" spans="1:15" ht="42.75" customHeight="1">
      <c r="A117" s="194" t="s">
        <v>348</v>
      </c>
      <c r="B117" s="185"/>
      <c r="C117" s="185"/>
      <c r="D117" s="184"/>
      <c r="E117" s="188" t="s">
        <v>59</v>
      </c>
      <c r="F117" s="183"/>
      <c r="G117" s="187">
        <v>134640372</v>
      </c>
      <c r="H117" s="183"/>
      <c r="I117" s="182">
        <v>134640372</v>
      </c>
      <c r="J117" s="181">
        <v>134640372</v>
      </c>
      <c r="K117" s="204">
        <v>134640372</v>
      </c>
      <c r="L117" s="183"/>
      <c r="M117" s="203"/>
      <c r="N117" s="185"/>
      <c r="O117" s="202"/>
    </row>
    <row r="118" spans="1:15" ht="35.25" customHeight="1">
      <c r="A118" s="194" t="s">
        <v>347</v>
      </c>
      <c r="B118" s="185"/>
      <c r="C118" s="185"/>
      <c r="D118" s="184"/>
      <c r="E118" s="188" t="s">
        <v>58</v>
      </c>
      <c r="F118" s="183"/>
      <c r="G118" s="187">
        <v>386967410</v>
      </c>
      <c r="H118" s="183"/>
      <c r="I118" s="182">
        <v>386967410</v>
      </c>
      <c r="J118" s="181">
        <v>386967410</v>
      </c>
      <c r="K118" s="204">
        <v>386967410</v>
      </c>
      <c r="L118" s="183"/>
      <c r="M118" s="203"/>
      <c r="N118" s="185"/>
      <c r="O118" s="202"/>
    </row>
    <row r="119" spans="1:15" ht="27.75" customHeight="1">
      <c r="A119" s="194" t="s">
        <v>346</v>
      </c>
      <c r="B119" s="185"/>
      <c r="C119" s="185"/>
      <c r="D119" s="184"/>
      <c r="E119" s="188" t="s">
        <v>60</v>
      </c>
      <c r="F119" s="183"/>
      <c r="G119" s="187">
        <v>30040517</v>
      </c>
      <c r="H119" s="183"/>
      <c r="I119" s="182">
        <v>30040517</v>
      </c>
      <c r="J119" s="181">
        <v>30040517</v>
      </c>
      <c r="K119" s="204">
        <v>30040517</v>
      </c>
      <c r="L119" s="183"/>
      <c r="M119" s="203"/>
      <c r="N119" s="185"/>
      <c r="O119" s="202"/>
    </row>
    <row r="120" spans="1:15" ht="12.75">
      <c r="A120" s="194" t="s">
        <v>345</v>
      </c>
      <c r="B120" s="193"/>
      <c r="C120" s="193"/>
      <c r="D120" s="192"/>
      <c r="E120" s="188" t="s">
        <v>58</v>
      </c>
      <c r="F120" s="183"/>
      <c r="G120" s="187">
        <v>10185939</v>
      </c>
      <c r="H120" s="183"/>
      <c r="I120" s="182">
        <v>10185939</v>
      </c>
      <c r="J120" s="181">
        <v>10185939</v>
      </c>
      <c r="K120" s="204">
        <v>10185939</v>
      </c>
      <c r="L120" s="183"/>
      <c r="M120" s="203"/>
      <c r="N120" s="185"/>
      <c r="O120" s="202"/>
    </row>
    <row r="121" spans="1:15" ht="38.25">
      <c r="A121" s="207"/>
      <c r="B121" s="206"/>
      <c r="C121" s="206"/>
      <c r="D121" s="205"/>
      <c r="E121" s="188" t="s">
        <v>149</v>
      </c>
      <c r="F121" s="183"/>
      <c r="G121" s="187">
        <v>39482026</v>
      </c>
      <c r="H121" s="183"/>
      <c r="I121" s="182">
        <v>39482026</v>
      </c>
      <c r="J121" s="181">
        <v>39482026</v>
      </c>
      <c r="K121" s="204">
        <v>39482026</v>
      </c>
      <c r="L121" s="183"/>
      <c r="M121" s="203"/>
      <c r="N121" s="185"/>
      <c r="O121" s="202"/>
    </row>
    <row r="122" spans="1:15" ht="12.75">
      <c r="A122" s="194" t="s">
        <v>344</v>
      </c>
      <c r="B122" s="193"/>
      <c r="C122" s="193"/>
      <c r="D122" s="192"/>
      <c r="E122" s="188" t="s">
        <v>61</v>
      </c>
      <c r="F122" s="183"/>
      <c r="G122" s="187">
        <v>18068931</v>
      </c>
      <c r="H122" s="183"/>
      <c r="I122" s="182">
        <v>18068931</v>
      </c>
      <c r="J122" s="181">
        <v>18068931</v>
      </c>
      <c r="K122" s="204">
        <v>18068931</v>
      </c>
      <c r="L122" s="183"/>
      <c r="M122" s="203"/>
      <c r="N122" s="185"/>
      <c r="O122" s="202"/>
    </row>
    <row r="123" spans="1:15" ht="38.25">
      <c r="A123" s="207"/>
      <c r="B123" s="206"/>
      <c r="C123" s="206"/>
      <c r="D123" s="205"/>
      <c r="E123" s="188" t="s">
        <v>149</v>
      </c>
      <c r="F123" s="183"/>
      <c r="G123" s="187">
        <v>55308228</v>
      </c>
      <c r="H123" s="183"/>
      <c r="I123" s="182">
        <v>55308228</v>
      </c>
      <c r="J123" s="181">
        <v>55308228</v>
      </c>
      <c r="K123" s="204">
        <v>55308228</v>
      </c>
      <c r="L123" s="183"/>
      <c r="M123" s="203"/>
      <c r="N123" s="185"/>
      <c r="O123" s="202"/>
    </row>
    <row r="124" spans="1:15" ht="39.75" customHeight="1">
      <c r="A124" s="194" t="s">
        <v>343</v>
      </c>
      <c r="B124" s="185"/>
      <c r="C124" s="185"/>
      <c r="D124" s="184"/>
      <c r="E124" s="188" t="s">
        <v>60</v>
      </c>
      <c r="F124" s="183"/>
      <c r="G124" s="187">
        <v>35061901</v>
      </c>
      <c r="H124" s="183"/>
      <c r="I124" s="182">
        <v>35061901</v>
      </c>
      <c r="J124" s="181">
        <v>35061901</v>
      </c>
      <c r="K124" s="204">
        <v>35061901</v>
      </c>
      <c r="L124" s="183"/>
      <c r="M124" s="203"/>
      <c r="N124" s="185"/>
      <c r="O124" s="202"/>
    </row>
    <row r="125" spans="1:15" ht="25.5">
      <c r="A125" s="194" t="s">
        <v>342</v>
      </c>
      <c r="B125" s="185"/>
      <c r="C125" s="185"/>
      <c r="D125" s="184"/>
      <c r="E125" s="188" t="s">
        <v>60</v>
      </c>
      <c r="F125" s="183"/>
      <c r="G125" s="187">
        <v>22611152</v>
      </c>
      <c r="H125" s="183"/>
      <c r="I125" s="182">
        <v>22611152</v>
      </c>
      <c r="J125" s="181">
        <v>22611152</v>
      </c>
      <c r="K125" s="204">
        <v>22611152</v>
      </c>
      <c r="L125" s="183"/>
      <c r="M125" s="203"/>
      <c r="N125" s="185"/>
      <c r="O125" s="202"/>
    </row>
    <row r="126" spans="1:15" ht="25.5">
      <c r="A126" s="194" t="s">
        <v>341</v>
      </c>
      <c r="B126" s="185"/>
      <c r="C126" s="185"/>
      <c r="D126" s="184"/>
      <c r="E126" s="188" t="s">
        <v>60</v>
      </c>
      <c r="F126" s="183"/>
      <c r="G126" s="187">
        <v>18352309</v>
      </c>
      <c r="H126" s="183"/>
      <c r="I126" s="182">
        <v>18352309</v>
      </c>
      <c r="J126" s="181">
        <v>18352309</v>
      </c>
      <c r="K126" s="204">
        <v>18352309</v>
      </c>
      <c r="L126" s="183"/>
      <c r="M126" s="203"/>
      <c r="N126" s="185"/>
      <c r="O126" s="202"/>
    </row>
    <row r="127" spans="1:15" ht="25.5">
      <c r="A127" s="194" t="s">
        <v>340</v>
      </c>
      <c r="B127" s="185"/>
      <c r="C127" s="185"/>
      <c r="D127" s="184"/>
      <c r="E127" s="188" t="s">
        <v>60</v>
      </c>
      <c r="F127" s="183"/>
      <c r="G127" s="187">
        <v>6775707</v>
      </c>
      <c r="H127" s="183"/>
      <c r="I127" s="182">
        <v>6775707</v>
      </c>
      <c r="J127" s="181">
        <v>6775707</v>
      </c>
      <c r="K127" s="204">
        <v>6775707</v>
      </c>
      <c r="L127" s="183"/>
      <c r="M127" s="203"/>
      <c r="N127" s="185"/>
      <c r="O127" s="202"/>
    </row>
    <row r="128" spans="1:15" ht="25.5">
      <c r="A128" s="194" t="s">
        <v>339</v>
      </c>
      <c r="B128" s="185"/>
      <c r="C128" s="185"/>
      <c r="D128" s="184"/>
      <c r="E128" s="188" t="s">
        <v>60</v>
      </c>
      <c r="F128" s="183"/>
      <c r="G128" s="187">
        <v>8564127</v>
      </c>
      <c r="H128" s="183"/>
      <c r="I128" s="182">
        <v>8564127</v>
      </c>
      <c r="J128" s="181">
        <v>8564127</v>
      </c>
      <c r="K128" s="204">
        <v>8564127</v>
      </c>
      <c r="L128" s="183"/>
      <c r="M128" s="203"/>
      <c r="N128" s="185"/>
      <c r="O128" s="202"/>
    </row>
    <row r="129" spans="1:15" ht="25.5">
      <c r="A129" s="194" t="s">
        <v>338</v>
      </c>
      <c r="B129" s="185"/>
      <c r="C129" s="185"/>
      <c r="D129" s="184"/>
      <c r="E129" s="188" t="s">
        <v>60</v>
      </c>
      <c r="F129" s="183"/>
      <c r="G129" s="187">
        <v>3184629</v>
      </c>
      <c r="H129" s="183"/>
      <c r="I129" s="182">
        <v>3184629</v>
      </c>
      <c r="J129" s="181">
        <v>3184629</v>
      </c>
      <c r="K129" s="204">
        <v>3184629</v>
      </c>
      <c r="L129" s="183"/>
      <c r="M129" s="203"/>
      <c r="N129" s="185"/>
      <c r="O129" s="202"/>
    </row>
    <row r="130" spans="1:15" ht="25.5">
      <c r="A130" s="194" t="s">
        <v>337</v>
      </c>
      <c r="B130" s="185"/>
      <c r="C130" s="185"/>
      <c r="D130" s="184"/>
      <c r="E130" s="188" t="s">
        <v>54</v>
      </c>
      <c r="F130" s="183"/>
      <c r="G130" s="187">
        <v>777782724</v>
      </c>
      <c r="H130" s="183"/>
      <c r="I130" s="182">
        <v>777782724</v>
      </c>
      <c r="J130" s="181">
        <v>777782724</v>
      </c>
      <c r="K130" s="204">
        <v>777782724</v>
      </c>
      <c r="L130" s="183"/>
      <c r="M130" s="203"/>
      <c r="N130" s="185"/>
      <c r="O130" s="202"/>
    </row>
    <row r="131" spans="1:15" ht="25.5">
      <c r="A131" s="194" t="s">
        <v>336</v>
      </c>
      <c r="B131" s="185"/>
      <c r="C131" s="185"/>
      <c r="D131" s="184"/>
      <c r="E131" s="188" t="s">
        <v>54</v>
      </c>
      <c r="F131" s="183"/>
      <c r="G131" s="187">
        <v>483316331</v>
      </c>
      <c r="H131" s="183"/>
      <c r="I131" s="182">
        <v>483316331</v>
      </c>
      <c r="J131" s="181">
        <v>483316331</v>
      </c>
      <c r="K131" s="204">
        <v>483316331</v>
      </c>
      <c r="L131" s="183"/>
      <c r="M131" s="203"/>
      <c r="N131" s="185"/>
      <c r="O131" s="202"/>
    </row>
    <row r="132" spans="1:15" ht="25.5">
      <c r="A132" s="194" t="s">
        <v>335</v>
      </c>
      <c r="B132" s="185"/>
      <c r="C132" s="185"/>
      <c r="D132" s="184"/>
      <c r="E132" s="188" t="s">
        <v>54</v>
      </c>
      <c r="F132" s="183"/>
      <c r="G132" s="187">
        <v>127699320</v>
      </c>
      <c r="H132" s="183"/>
      <c r="I132" s="182">
        <v>127699320</v>
      </c>
      <c r="J132" s="181">
        <v>127699320</v>
      </c>
      <c r="K132" s="204">
        <v>127699320</v>
      </c>
      <c r="L132" s="183"/>
      <c r="M132" s="203"/>
      <c r="N132" s="185"/>
      <c r="O132" s="202"/>
    </row>
    <row r="133" spans="1:15" ht="12.75">
      <c r="A133" s="194" t="s">
        <v>334</v>
      </c>
      <c r="B133" s="193"/>
      <c r="C133" s="193"/>
      <c r="D133" s="192"/>
      <c r="E133" s="188" t="s">
        <v>62</v>
      </c>
      <c r="F133" s="183"/>
      <c r="G133" s="187">
        <v>23687244</v>
      </c>
      <c r="H133" s="183"/>
      <c r="I133" s="182">
        <v>23687244</v>
      </c>
      <c r="J133" s="181">
        <v>23687244</v>
      </c>
      <c r="K133" s="204">
        <v>23687244</v>
      </c>
      <c r="L133" s="183"/>
      <c r="M133" s="203"/>
      <c r="N133" s="185"/>
      <c r="O133" s="202"/>
    </row>
    <row r="134" spans="1:15" ht="12.75">
      <c r="A134" s="207"/>
      <c r="B134" s="206"/>
      <c r="C134" s="206"/>
      <c r="D134" s="205"/>
      <c r="E134" s="188" t="s">
        <v>9</v>
      </c>
      <c r="F134" s="183"/>
      <c r="G134" s="187">
        <v>15621981</v>
      </c>
      <c r="H134" s="183"/>
      <c r="I134" s="182">
        <v>15621981</v>
      </c>
      <c r="J134" s="181">
        <v>15621981</v>
      </c>
      <c r="K134" s="204">
        <v>15621981</v>
      </c>
      <c r="L134" s="183"/>
      <c r="M134" s="203"/>
      <c r="N134" s="185"/>
      <c r="O134" s="202"/>
    </row>
    <row r="135" spans="1:15" ht="39.75" customHeight="1">
      <c r="A135" s="194" t="s">
        <v>333</v>
      </c>
      <c r="B135" s="185"/>
      <c r="C135" s="185"/>
      <c r="D135" s="184"/>
      <c r="E135" s="188" t="s">
        <v>63</v>
      </c>
      <c r="F135" s="183"/>
      <c r="G135" s="187">
        <v>2176085</v>
      </c>
      <c r="H135" s="183"/>
      <c r="I135" s="182">
        <v>2176085</v>
      </c>
      <c r="J135" s="181">
        <v>2176085</v>
      </c>
      <c r="K135" s="204">
        <v>2176085</v>
      </c>
      <c r="L135" s="183"/>
      <c r="M135" s="203"/>
      <c r="N135" s="185"/>
      <c r="O135" s="202"/>
    </row>
    <row r="136" spans="1:15" ht="12.75">
      <c r="A136" s="194" t="s">
        <v>332</v>
      </c>
      <c r="B136" s="193"/>
      <c r="C136" s="193"/>
      <c r="D136" s="192"/>
      <c r="E136" s="188" t="s">
        <v>148</v>
      </c>
      <c r="F136" s="183"/>
      <c r="G136" s="187">
        <v>143636569</v>
      </c>
      <c r="H136" s="183"/>
      <c r="I136" s="182">
        <v>143636569</v>
      </c>
      <c r="J136" s="181">
        <v>143636569</v>
      </c>
      <c r="K136" s="204">
        <v>143636569</v>
      </c>
      <c r="L136" s="183"/>
      <c r="M136" s="203"/>
      <c r="N136" s="185"/>
      <c r="O136" s="202"/>
    </row>
    <row r="137" spans="1:15" ht="38.25">
      <c r="A137" s="191"/>
      <c r="B137" s="190"/>
      <c r="C137" s="190"/>
      <c r="D137" s="189"/>
      <c r="E137" s="188" t="s">
        <v>145</v>
      </c>
      <c r="F137" s="183"/>
      <c r="G137" s="187">
        <v>20247000</v>
      </c>
      <c r="H137" s="183"/>
      <c r="I137" s="182">
        <v>20247000</v>
      </c>
      <c r="J137" s="181">
        <v>20247000</v>
      </c>
      <c r="K137" s="204">
        <v>20247000</v>
      </c>
      <c r="L137" s="183"/>
      <c r="M137" s="203"/>
      <c r="N137" s="185"/>
      <c r="O137" s="202"/>
    </row>
    <row r="138" spans="1:15" ht="38.25">
      <c r="A138" s="207"/>
      <c r="B138" s="206"/>
      <c r="C138" s="206"/>
      <c r="D138" s="205"/>
      <c r="E138" s="188" t="s">
        <v>20</v>
      </c>
      <c r="F138" s="183"/>
      <c r="G138" s="187">
        <v>38785970</v>
      </c>
      <c r="H138" s="183"/>
      <c r="I138" s="182">
        <v>38785970</v>
      </c>
      <c r="J138" s="181">
        <v>38785970</v>
      </c>
      <c r="K138" s="204">
        <v>38785970</v>
      </c>
      <c r="L138" s="183"/>
      <c r="M138" s="203"/>
      <c r="N138" s="185"/>
      <c r="O138" s="202"/>
    </row>
    <row r="139" spans="1:15" ht="56.25" customHeight="1">
      <c r="A139" s="194" t="s">
        <v>331</v>
      </c>
      <c r="B139" s="185"/>
      <c r="C139" s="185"/>
      <c r="D139" s="184"/>
      <c r="E139" s="188" t="s">
        <v>98</v>
      </c>
      <c r="F139" s="183"/>
      <c r="G139" s="187">
        <v>14733371</v>
      </c>
      <c r="H139" s="183"/>
      <c r="I139" s="182">
        <v>14733371</v>
      </c>
      <c r="J139" s="181">
        <v>14733371</v>
      </c>
      <c r="K139" s="204">
        <v>14733371</v>
      </c>
      <c r="L139" s="183"/>
      <c r="M139" s="203"/>
      <c r="N139" s="185"/>
      <c r="O139" s="202"/>
    </row>
    <row r="140" spans="1:15" ht="50.25" customHeight="1">
      <c r="A140" s="194" t="s">
        <v>330</v>
      </c>
      <c r="B140" s="185"/>
      <c r="C140" s="185"/>
      <c r="D140" s="184"/>
      <c r="E140" s="188" t="s">
        <v>36</v>
      </c>
      <c r="F140" s="183"/>
      <c r="G140" s="187">
        <v>13351540</v>
      </c>
      <c r="H140" s="183"/>
      <c r="I140" s="182">
        <v>13351540</v>
      </c>
      <c r="J140" s="181">
        <v>13351540</v>
      </c>
      <c r="K140" s="204">
        <v>13351540</v>
      </c>
      <c r="L140" s="183"/>
      <c r="M140" s="203"/>
      <c r="N140" s="185"/>
      <c r="O140" s="202"/>
    </row>
    <row r="141" spans="1:15" ht="12.75" customHeight="1">
      <c r="A141" s="245" t="s">
        <v>329</v>
      </c>
      <c r="B141" s="244"/>
      <c r="C141" s="244"/>
      <c r="D141" s="243"/>
      <c r="E141" s="188" t="s">
        <v>150</v>
      </c>
      <c r="F141" s="183"/>
      <c r="G141" s="187">
        <v>80790138</v>
      </c>
      <c r="H141" s="183"/>
      <c r="I141" s="182">
        <v>80790138</v>
      </c>
      <c r="J141" s="181">
        <v>80790138</v>
      </c>
      <c r="K141" s="204">
        <v>80790138</v>
      </c>
      <c r="L141" s="183"/>
      <c r="M141" s="203"/>
      <c r="N141" s="185"/>
      <c r="O141" s="202"/>
    </row>
    <row r="142" spans="1:15" ht="25.5">
      <c r="A142" s="242"/>
      <c r="B142" s="241"/>
      <c r="C142" s="241"/>
      <c r="D142" s="240"/>
      <c r="E142" s="188" t="s">
        <v>44</v>
      </c>
      <c r="F142" s="183"/>
      <c r="G142" s="187">
        <v>29223602</v>
      </c>
      <c r="H142" s="183"/>
      <c r="I142" s="182">
        <v>29223602</v>
      </c>
      <c r="J142" s="181">
        <v>29223602</v>
      </c>
      <c r="K142" s="204">
        <v>29223602</v>
      </c>
      <c r="L142" s="183"/>
      <c r="M142" s="203"/>
      <c r="N142" s="185"/>
      <c r="O142" s="202"/>
    </row>
    <row r="143" spans="1:15" ht="38.25">
      <c r="A143" s="242"/>
      <c r="B143" s="241"/>
      <c r="C143" s="241"/>
      <c r="D143" s="240"/>
      <c r="E143" s="188" t="s">
        <v>11</v>
      </c>
      <c r="F143" s="183"/>
      <c r="G143" s="187">
        <v>57430837</v>
      </c>
      <c r="H143" s="183"/>
      <c r="I143" s="182">
        <v>57430837</v>
      </c>
      <c r="J143" s="181">
        <v>57430837</v>
      </c>
      <c r="K143" s="204">
        <v>57430837</v>
      </c>
      <c r="L143" s="183"/>
      <c r="M143" s="203"/>
      <c r="N143" s="185"/>
      <c r="O143" s="202"/>
    </row>
    <row r="144" spans="1:15" ht="25.5">
      <c r="A144" s="242"/>
      <c r="B144" s="241"/>
      <c r="C144" s="241"/>
      <c r="D144" s="240"/>
      <c r="E144" s="188" t="s">
        <v>64</v>
      </c>
      <c r="F144" s="183"/>
      <c r="G144" s="187">
        <v>37031691</v>
      </c>
      <c r="H144" s="183"/>
      <c r="I144" s="182">
        <v>37031691</v>
      </c>
      <c r="J144" s="181">
        <v>37031691</v>
      </c>
      <c r="K144" s="204">
        <v>37031691</v>
      </c>
      <c r="L144" s="183"/>
      <c r="M144" s="203"/>
      <c r="N144" s="185"/>
      <c r="O144" s="202"/>
    </row>
    <row r="145" spans="1:15" ht="25.5">
      <c r="A145" s="239"/>
      <c r="B145" s="238"/>
      <c r="C145" s="238"/>
      <c r="D145" s="237"/>
      <c r="E145" s="225" t="s">
        <v>122</v>
      </c>
      <c r="F145" s="220"/>
      <c r="G145" s="224">
        <v>64593972</v>
      </c>
      <c r="H145" s="220"/>
      <c r="I145" s="223">
        <v>64593972</v>
      </c>
      <c r="J145" s="222">
        <v>64593972</v>
      </c>
      <c r="K145" s="221">
        <v>64593972</v>
      </c>
      <c r="L145" s="220"/>
      <c r="M145" s="219"/>
      <c r="N145" s="218"/>
      <c r="O145" s="217"/>
    </row>
    <row r="146" spans="1:15" ht="38.25">
      <c r="A146" s="236" t="s">
        <v>329</v>
      </c>
      <c r="B146" s="235"/>
      <c r="C146" s="235"/>
      <c r="D146" s="234"/>
      <c r="E146" s="214" t="s">
        <v>31</v>
      </c>
      <c r="F146" s="183"/>
      <c r="G146" s="213">
        <v>31779009</v>
      </c>
      <c r="H146" s="183"/>
      <c r="I146" s="212">
        <v>31779009</v>
      </c>
      <c r="J146" s="211">
        <v>31779009</v>
      </c>
      <c r="K146" s="210">
        <v>31779009</v>
      </c>
      <c r="L146" s="183"/>
      <c r="M146" s="209"/>
      <c r="N146" s="206"/>
      <c r="O146" s="208"/>
    </row>
    <row r="147" spans="1:15" ht="12.75">
      <c r="A147" s="194" t="s">
        <v>328</v>
      </c>
      <c r="B147" s="193"/>
      <c r="C147" s="193"/>
      <c r="D147" s="192"/>
      <c r="E147" s="188" t="s">
        <v>100</v>
      </c>
      <c r="F147" s="183"/>
      <c r="G147" s="187">
        <v>68230507</v>
      </c>
      <c r="H147" s="183"/>
      <c r="I147" s="182">
        <v>68230507</v>
      </c>
      <c r="J147" s="181">
        <v>68230507</v>
      </c>
      <c r="K147" s="204">
        <v>68230507</v>
      </c>
      <c r="L147" s="183"/>
      <c r="M147" s="203"/>
      <c r="N147" s="185"/>
      <c r="O147" s="202"/>
    </row>
    <row r="148" spans="1:15" ht="12.75">
      <c r="A148" s="207"/>
      <c r="B148" s="206"/>
      <c r="C148" s="206"/>
      <c r="D148" s="205"/>
      <c r="E148" s="188" t="s">
        <v>101</v>
      </c>
      <c r="F148" s="183"/>
      <c r="G148" s="187">
        <v>22228288</v>
      </c>
      <c r="H148" s="183"/>
      <c r="I148" s="182">
        <v>22228288</v>
      </c>
      <c r="J148" s="181">
        <v>22228288</v>
      </c>
      <c r="K148" s="204">
        <v>22228288</v>
      </c>
      <c r="L148" s="183"/>
      <c r="M148" s="203"/>
      <c r="N148" s="185"/>
      <c r="O148" s="202"/>
    </row>
    <row r="149" spans="1:15" ht="31.5" customHeight="1">
      <c r="A149" s="194" t="s">
        <v>327</v>
      </c>
      <c r="B149" s="185"/>
      <c r="C149" s="185"/>
      <c r="D149" s="184"/>
      <c r="E149" s="188" t="s">
        <v>65</v>
      </c>
      <c r="F149" s="183"/>
      <c r="G149" s="187">
        <v>10950712</v>
      </c>
      <c r="H149" s="183"/>
      <c r="I149" s="182">
        <v>10950712</v>
      </c>
      <c r="J149" s="181">
        <v>10950712</v>
      </c>
      <c r="K149" s="204">
        <v>10950712</v>
      </c>
      <c r="L149" s="183"/>
      <c r="M149" s="203"/>
      <c r="N149" s="185"/>
      <c r="O149" s="202"/>
    </row>
    <row r="150" spans="1:15" ht="30.75" customHeight="1">
      <c r="A150" s="194" t="s">
        <v>326</v>
      </c>
      <c r="B150" s="185"/>
      <c r="C150" s="185"/>
      <c r="D150" s="184"/>
      <c r="E150" s="188" t="s">
        <v>75</v>
      </c>
      <c r="F150" s="183"/>
      <c r="G150" s="187">
        <v>8933600</v>
      </c>
      <c r="H150" s="183"/>
      <c r="I150" s="182">
        <v>8933600</v>
      </c>
      <c r="J150" s="181">
        <v>8933600</v>
      </c>
      <c r="K150" s="204">
        <v>8933600</v>
      </c>
      <c r="L150" s="183"/>
      <c r="M150" s="203"/>
      <c r="N150" s="185"/>
      <c r="O150" s="202"/>
    </row>
    <row r="151" spans="1:15" ht="12.75">
      <c r="A151" s="194" t="s">
        <v>325</v>
      </c>
      <c r="B151" s="185"/>
      <c r="C151" s="185"/>
      <c r="D151" s="184"/>
      <c r="E151" s="188" t="s">
        <v>66</v>
      </c>
      <c r="F151" s="183"/>
      <c r="G151" s="187">
        <v>96192488</v>
      </c>
      <c r="H151" s="183"/>
      <c r="I151" s="182">
        <v>96192488</v>
      </c>
      <c r="J151" s="181">
        <v>96192488</v>
      </c>
      <c r="K151" s="204">
        <v>96192488</v>
      </c>
      <c r="L151" s="183"/>
      <c r="M151" s="203"/>
      <c r="N151" s="185"/>
      <c r="O151" s="202"/>
    </row>
    <row r="152" spans="1:15" ht="27" customHeight="1">
      <c r="A152" s="194" t="s">
        <v>324</v>
      </c>
      <c r="B152" s="185"/>
      <c r="C152" s="185"/>
      <c r="D152" s="184"/>
      <c r="E152" s="188" t="s">
        <v>67</v>
      </c>
      <c r="F152" s="183"/>
      <c r="G152" s="187">
        <v>42844749</v>
      </c>
      <c r="H152" s="183"/>
      <c r="I152" s="182">
        <v>42844749</v>
      </c>
      <c r="J152" s="181">
        <v>42844749</v>
      </c>
      <c r="K152" s="204">
        <v>42844749</v>
      </c>
      <c r="L152" s="183"/>
      <c r="M152" s="203"/>
      <c r="N152" s="185"/>
      <c r="O152" s="202"/>
    </row>
    <row r="153" spans="1:15" ht="57.75" customHeight="1">
      <c r="A153" s="194" t="s">
        <v>323</v>
      </c>
      <c r="B153" s="185"/>
      <c r="C153" s="185"/>
      <c r="D153" s="184"/>
      <c r="E153" s="188" t="s">
        <v>151</v>
      </c>
      <c r="F153" s="183"/>
      <c r="G153" s="187">
        <v>1536969778</v>
      </c>
      <c r="H153" s="183"/>
      <c r="I153" s="182">
        <v>1536969778</v>
      </c>
      <c r="J153" s="181">
        <v>1536969778</v>
      </c>
      <c r="K153" s="204">
        <v>1536969778</v>
      </c>
      <c r="L153" s="183"/>
      <c r="M153" s="203"/>
      <c r="N153" s="185"/>
      <c r="O153" s="202"/>
    </row>
    <row r="154" spans="1:15" ht="38.25" customHeight="1">
      <c r="A154" s="194" t="s">
        <v>322</v>
      </c>
      <c r="B154" s="185"/>
      <c r="C154" s="185"/>
      <c r="D154" s="184"/>
      <c r="E154" s="188" t="s">
        <v>19</v>
      </c>
      <c r="F154" s="183"/>
      <c r="G154" s="187">
        <v>265000000</v>
      </c>
      <c r="H154" s="183"/>
      <c r="I154" s="182">
        <v>265000000</v>
      </c>
      <c r="J154" s="181">
        <v>265000000</v>
      </c>
      <c r="K154" s="204">
        <v>265000000</v>
      </c>
      <c r="L154" s="183"/>
      <c r="M154" s="203"/>
      <c r="N154" s="185"/>
      <c r="O154" s="202"/>
    </row>
    <row r="155" spans="1:15" ht="72.75" customHeight="1">
      <c r="A155" s="194" t="s">
        <v>321</v>
      </c>
      <c r="B155" s="185"/>
      <c r="C155" s="185"/>
      <c r="D155" s="184"/>
      <c r="E155" s="188" t="s">
        <v>68</v>
      </c>
      <c r="F155" s="183"/>
      <c r="G155" s="187">
        <v>25458248</v>
      </c>
      <c r="H155" s="183"/>
      <c r="I155" s="182">
        <v>25458248</v>
      </c>
      <c r="J155" s="181">
        <v>25458248</v>
      </c>
      <c r="K155" s="204">
        <v>25458248</v>
      </c>
      <c r="L155" s="183"/>
      <c r="M155" s="203"/>
      <c r="N155" s="185"/>
      <c r="O155" s="202"/>
    </row>
    <row r="156" spans="1:15" ht="38.25">
      <c r="A156" s="194" t="s">
        <v>320</v>
      </c>
      <c r="B156" s="193"/>
      <c r="C156" s="193"/>
      <c r="D156" s="192"/>
      <c r="E156" s="188" t="s">
        <v>145</v>
      </c>
      <c r="F156" s="183"/>
      <c r="G156" s="187">
        <v>22000000</v>
      </c>
      <c r="H156" s="183"/>
      <c r="I156" s="182">
        <v>22000000</v>
      </c>
      <c r="J156" s="181">
        <v>22000000</v>
      </c>
      <c r="K156" s="204">
        <v>22000000</v>
      </c>
      <c r="L156" s="183"/>
      <c r="M156" s="203"/>
      <c r="N156" s="185"/>
      <c r="O156" s="202"/>
    </row>
    <row r="157" spans="1:15" ht="38.25">
      <c r="A157" s="191"/>
      <c r="B157" s="190"/>
      <c r="C157" s="190"/>
      <c r="D157" s="189"/>
      <c r="E157" s="188" t="s">
        <v>23</v>
      </c>
      <c r="F157" s="183"/>
      <c r="G157" s="187">
        <v>120000000</v>
      </c>
      <c r="H157" s="183"/>
      <c r="I157" s="182">
        <v>120000000</v>
      </c>
      <c r="J157" s="181">
        <v>120000000</v>
      </c>
      <c r="K157" s="204">
        <v>120000000</v>
      </c>
      <c r="L157" s="183"/>
      <c r="M157" s="203"/>
      <c r="N157" s="185"/>
      <c r="O157" s="202"/>
    </row>
    <row r="158" spans="1:15" ht="25.5">
      <c r="A158" s="191"/>
      <c r="B158" s="190"/>
      <c r="C158" s="190"/>
      <c r="D158" s="189"/>
      <c r="E158" s="188" t="s">
        <v>14</v>
      </c>
      <c r="F158" s="183"/>
      <c r="G158" s="187">
        <v>50972220</v>
      </c>
      <c r="H158" s="183"/>
      <c r="I158" s="182">
        <v>50972220</v>
      </c>
      <c r="J158" s="181">
        <v>50972220</v>
      </c>
      <c r="K158" s="204">
        <v>50972220</v>
      </c>
      <c r="L158" s="183"/>
      <c r="M158" s="203"/>
      <c r="N158" s="185"/>
      <c r="O158" s="202"/>
    </row>
    <row r="159" spans="1:15" ht="28.5" customHeight="1">
      <c r="A159" s="207"/>
      <c r="B159" s="206"/>
      <c r="C159" s="206"/>
      <c r="D159" s="205"/>
      <c r="E159" s="188" t="s">
        <v>69</v>
      </c>
      <c r="F159" s="183"/>
      <c r="G159" s="187">
        <v>56141310</v>
      </c>
      <c r="H159" s="183"/>
      <c r="I159" s="182">
        <v>56141310</v>
      </c>
      <c r="J159" s="181">
        <v>56141310</v>
      </c>
      <c r="K159" s="204">
        <v>56141310</v>
      </c>
      <c r="L159" s="183"/>
      <c r="M159" s="203"/>
      <c r="N159" s="185"/>
      <c r="O159" s="202"/>
    </row>
    <row r="160" spans="1:15" ht="48" customHeight="1">
      <c r="A160" s="194" t="s">
        <v>319</v>
      </c>
      <c r="B160" s="185"/>
      <c r="C160" s="185"/>
      <c r="D160" s="184"/>
      <c r="E160" s="188" t="s">
        <v>39</v>
      </c>
      <c r="F160" s="183"/>
      <c r="G160" s="187">
        <v>11829614</v>
      </c>
      <c r="H160" s="183"/>
      <c r="I160" s="182">
        <v>11829614</v>
      </c>
      <c r="J160" s="181">
        <v>11829614</v>
      </c>
      <c r="K160" s="204">
        <v>11829614</v>
      </c>
      <c r="L160" s="183"/>
      <c r="M160" s="203"/>
      <c r="N160" s="185"/>
      <c r="O160" s="202"/>
    </row>
    <row r="161" spans="1:15" ht="12.75">
      <c r="A161" s="194" t="s">
        <v>318</v>
      </c>
      <c r="B161" s="193"/>
      <c r="C161" s="193"/>
      <c r="D161" s="192"/>
      <c r="E161" s="188" t="s">
        <v>70</v>
      </c>
      <c r="F161" s="183"/>
      <c r="G161" s="187">
        <v>32979095</v>
      </c>
      <c r="H161" s="183"/>
      <c r="I161" s="182">
        <v>32979095</v>
      </c>
      <c r="J161" s="181">
        <v>32979095</v>
      </c>
      <c r="K161" s="204">
        <v>32979095</v>
      </c>
      <c r="L161" s="183"/>
      <c r="M161" s="203"/>
      <c r="N161" s="185"/>
      <c r="O161" s="202"/>
    </row>
    <row r="162" spans="1:15" ht="25.5">
      <c r="A162" s="191"/>
      <c r="B162" s="190"/>
      <c r="C162" s="190"/>
      <c r="D162" s="189"/>
      <c r="E162" s="188" t="s">
        <v>152</v>
      </c>
      <c r="F162" s="183"/>
      <c r="G162" s="187">
        <v>57322500</v>
      </c>
      <c r="H162" s="183"/>
      <c r="I162" s="182">
        <v>57322500</v>
      </c>
      <c r="J162" s="181">
        <v>57322500</v>
      </c>
      <c r="K162" s="204">
        <v>57322500</v>
      </c>
      <c r="L162" s="183"/>
      <c r="M162" s="203"/>
      <c r="N162" s="185"/>
      <c r="O162" s="202"/>
    </row>
    <row r="163" spans="1:15" ht="38.25">
      <c r="A163" s="207"/>
      <c r="B163" s="206"/>
      <c r="C163" s="206"/>
      <c r="D163" s="205"/>
      <c r="E163" s="188" t="s">
        <v>11</v>
      </c>
      <c r="F163" s="183"/>
      <c r="G163" s="187">
        <v>39673</v>
      </c>
      <c r="H163" s="183"/>
      <c r="I163" s="182">
        <v>39673</v>
      </c>
      <c r="J163" s="181">
        <v>39673</v>
      </c>
      <c r="K163" s="204">
        <v>39673</v>
      </c>
      <c r="L163" s="183"/>
      <c r="M163" s="203"/>
      <c r="N163" s="185"/>
      <c r="O163" s="202"/>
    </row>
    <row r="164" spans="1:15" ht="12.75">
      <c r="A164" s="194" t="s">
        <v>317</v>
      </c>
      <c r="B164" s="193"/>
      <c r="C164" s="193"/>
      <c r="D164" s="192"/>
      <c r="E164" s="188" t="s">
        <v>71</v>
      </c>
      <c r="F164" s="183"/>
      <c r="G164" s="187">
        <v>6926936</v>
      </c>
      <c r="H164" s="183"/>
      <c r="I164" s="182">
        <v>6926936</v>
      </c>
      <c r="J164" s="181">
        <v>6926936</v>
      </c>
      <c r="K164" s="204">
        <v>6926936</v>
      </c>
      <c r="L164" s="183"/>
      <c r="M164" s="203"/>
      <c r="N164" s="185"/>
      <c r="O164" s="202"/>
    </row>
    <row r="165" spans="1:15" ht="25.5">
      <c r="A165" s="207"/>
      <c r="B165" s="206"/>
      <c r="C165" s="206"/>
      <c r="D165" s="205"/>
      <c r="E165" s="188" t="s">
        <v>72</v>
      </c>
      <c r="F165" s="183"/>
      <c r="G165" s="187">
        <v>10183912</v>
      </c>
      <c r="H165" s="183"/>
      <c r="I165" s="182">
        <v>10183912</v>
      </c>
      <c r="J165" s="181">
        <v>10183912</v>
      </c>
      <c r="K165" s="204">
        <v>10183912</v>
      </c>
      <c r="L165" s="183"/>
      <c r="M165" s="203"/>
      <c r="N165" s="185"/>
      <c r="O165" s="202"/>
    </row>
    <row r="166" spans="1:15" ht="38.25">
      <c r="A166" s="194" t="s">
        <v>316</v>
      </c>
      <c r="B166" s="185"/>
      <c r="C166" s="185"/>
      <c r="D166" s="184"/>
      <c r="E166" s="188" t="s">
        <v>73</v>
      </c>
      <c r="F166" s="183"/>
      <c r="G166" s="187">
        <v>32829472</v>
      </c>
      <c r="H166" s="183"/>
      <c r="I166" s="182">
        <v>32829472</v>
      </c>
      <c r="J166" s="181">
        <v>32829472</v>
      </c>
      <c r="K166" s="204">
        <v>32829472</v>
      </c>
      <c r="L166" s="183"/>
      <c r="M166" s="203"/>
      <c r="N166" s="185"/>
      <c r="O166" s="202"/>
    </row>
    <row r="167" spans="1:15" ht="54" customHeight="1">
      <c r="A167" s="194" t="s">
        <v>315</v>
      </c>
      <c r="B167" s="185"/>
      <c r="C167" s="185"/>
      <c r="D167" s="184"/>
      <c r="E167" s="188" t="s">
        <v>84</v>
      </c>
      <c r="F167" s="183"/>
      <c r="G167" s="187">
        <v>15439076</v>
      </c>
      <c r="H167" s="183"/>
      <c r="I167" s="182">
        <v>15439076</v>
      </c>
      <c r="J167" s="181">
        <v>15439076</v>
      </c>
      <c r="K167" s="204">
        <v>15439076</v>
      </c>
      <c r="L167" s="183"/>
      <c r="M167" s="219"/>
      <c r="N167" s="218"/>
      <c r="O167" s="217"/>
    </row>
    <row r="168" spans="1:15" ht="55.5" customHeight="1">
      <c r="A168" s="194" t="s">
        <v>314</v>
      </c>
      <c r="B168" s="185"/>
      <c r="C168" s="185"/>
      <c r="D168" s="184"/>
      <c r="E168" s="188" t="s">
        <v>141</v>
      </c>
      <c r="F168" s="183"/>
      <c r="G168" s="187">
        <v>56192580</v>
      </c>
      <c r="H168" s="183"/>
      <c r="I168" s="182">
        <v>56192580</v>
      </c>
      <c r="J168" s="181">
        <v>56192580</v>
      </c>
      <c r="K168" s="204">
        <v>56192580</v>
      </c>
      <c r="L168" s="183"/>
      <c r="M168" s="233"/>
      <c r="N168" s="232"/>
      <c r="O168" s="231"/>
    </row>
    <row r="169" spans="1:15" ht="42" customHeight="1">
      <c r="A169" s="194" t="s">
        <v>313</v>
      </c>
      <c r="B169" s="185"/>
      <c r="C169" s="185"/>
      <c r="D169" s="184"/>
      <c r="E169" s="188" t="s">
        <v>74</v>
      </c>
      <c r="F169" s="183"/>
      <c r="G169" s="187">
        <v>23191696</v>
      </c>
      <c r="H169" s="183"/>
      <c r="I169" s="182">
        <v>23191696</v>
      </c>
      <c r="J169" s="181">
        <v>23191696</v>
      </c>
      <c r="K169" s="204">
        <v>23191696</v>
      </c>
      <c r="L169" s="183"/>
      <c r="M169" s="209"/>
      <c r="N169" s="206"/>
      <c r="O169" s="208"/>
    </row>
    <row r="170" spans="1:15" ht="25.5">
      <c r="A170" s="194" t="s">
        <v>312</v>
      </c>
      <c r="B170" s="185"/>
      <c r="C170" s="185"/>
      <c r="D170" s="184"/>
      <c r="E170" s="188" t="s">
        <v>103</v>
      </c>
      <c r="F170" s="183"/>
      <c r="G170" s="187">
        <v>2067017</v>
      </c>
      <c r="H170" s="183"/>
      <c r="I170" s="182">
        <v>2067017</v>
      </c>
      <c r="J170" s="181">
        <v>2067017</v>
      </c>
      <c r="K170" s="204">
        <v>2067017</v>
      </c>
      <c r="L170" s="183"/>
      <c r="M170" s="203"/>
      <c r="N170" s="185"/>
      <c r="O170" s="202"/>
    </row>
    <row r="171" spans="1:15" ht="23.25" customHeight="1">
      <c r="A171" s="201" t="s">
        <v>311</v>
      </c>
      <c r="B171" s="185"/>
      <c r="C171" s="185"/>
      <c r="D171" s="185"/>
      <c r="E171" s="200"/>
      <c r="F171" s="183"/>
      <c r="G171" s="199">
        <v>107160000</v>
      </c>
      <c r="H171" s="183"/>
      <c r="I171" s="197">
        <f>I172+I173+I174+I175</f>
        <v>107160000</v>
      </c>
      <c r="J171" s="230"/>
      <c r="K171" s="229"/>
      <c r="L171" s="183"/>
      <c r="M171" s="228"/>
      <c r="N171" s="185"/>
      <c r="O171" s="202"/>
    </row>
    <row r="172" spans="1:15" ht="15" customHeight="1">
      <c r="A172" s="227" t="s">
        <v>310</v>
      </c>
      <c r="B172" s="218"/>
      <c r="C172" s="218"/>
      <c r="D172" s="226"/>
      <c r="E172" s="225" t="s">
        <v>102</v>
      </c>
      <c r="F172" s="220"/>
      <c r="G172" s="224">
        <v>27160000</v>
      </c>
      <c r="H172" s="220"/>
      <c r="I172" s="223">
        <v>27160000</v>
      </c>
      <c r="J172" s="222">
        <v>27160000</v>
      </c>
      <c r="K172" s="221">
        <v>27160000</v>
      </c>
      <c r="L172" s="220"/>
      <c r="M172" s="219"/>
      <c r="N172" s="218"/>
      <c r="O172" s="217"/>
    </row>
    <row r="173" spans="1:15" ht="12.75">
      <c r="A173" s="216" t="s">
        <v>309</v>
      </c>
      <c r="B173" s="215"/>
      <c r="C173" s="215"/>
      <c r="D173" s="189"/>
      <c r="E173" s="214" t="s">
        <v>96</v>
      </c>
      <c r="F173" s="183"/>
      <c r="G173" s="213">
        <v>15000000</v>
      </c>
      <c r="H173" s="183"/>
      <c r="I173" s="212">
        <v>15000000</v>
      </c>
      <c r="J173" s="211">
        <v>15000000</v>
      </c>
      <c r="K173" s="210">
        <v>15000000</v>
      </c>
      <c r="L173" s="183"/>
      <c r="M173" s="209"/>
      <c r="N173" s="206"/>
      <c r="O173" s="208"/>
    </row>
    <row r="174" spans="1:15" ht="25.5">
      <c r="A174" s="207"/>
      <c r="B174" s="206"/>
      <c r="C174" s="206"/>
      <c r="D174" s="205"/>
      <c r="E174" s="188" t="s">
        <v>88</v>
      </c>
      <c r="F174" s="183"/>
      <c r="G174" s="187">
        <v>15000000</v>
      </c>
      <c r="H174" s="183"/>
      <c r="I174" s="182">
        <v>15000000</v>
      </c>
      <c r="J174" s="181">
        <v>15000000</v>
      </c>
      <c r="K174" s="204">
        <v>15000000</v>
      </c>
      <c r="L174" s="183"/>
      <c r="M174" s="203"/>
      <c r="N174" s="185"/>
      <c r="O174" s="202"/>
    </row>
    <row r="175" spans="1:15" ht="42" customHeight="1">
      <c r="A175" s="194" t="s">
        <v>308</v>
      </c>
      <c r="B175" s="185"/>
      <c r="C175" s="185"/>
      <c r="D175" s="184"/>
      <c r="E175" s="188" t="s">
        <v>13</v>
      </c>
      <c r="F175" s="183"/>
      <c r="G175" s="187">
        <v>50000000</v>
      </c>
      <c r="H175" s="183"/>
      <c r="I175" s="182">
        <v>50000000</v>
      </c>
      <c r="J175" s="181">
        <v>50000000</v>
      </c>
      <c r="K175" s="204">
        <v>50000000</v>
      </c>
      <c r="L175" s="183"/>
      <c r="M175" s="203"/>
      <c r="N175" s="185"/>
      <c r="O175" s="202"/>
    </row>
    <row r="176" spans="1:15" ht="33.75" customHeight="1">
      <c r="A176" s="201" t="s">
        <v>307</v>
      </c>
      <c r="B176" s="185"/>
      <c r="C176" s="185"/>
      <c r="D176" s="185"/>
      <c r="E176" s="200"/>
      <c r="F176" s="183"/>
      <c r="G176" s="199">
        <v>3350723403</v>
      </c>
      <c r="H176" s="183"/>
      <c r="I176" s="198"/>
      <c r="J176" s="185"/>
      <c r="K176" s="184"/>
      <c r="L176" s="183"/>
      <c r="M176" s="197">
        <f>M177+M178+M179+M180+M181+M182+M183</f>
        <v>3350723403</v>
      </c>
      <c r="N176" s="196"/>
      <c r="O176" s="195"/>
    </row>
    <row r="177" spans="1:15" ht="12.75">
      <c r="A177" s="194" t="s">
        <v>306</v>
      </c>
      <c r="B177" s="193"/>
      <c r="C177" s="193"/>
      <c r="D177" s="192"/>
      <c r="E177" s="188" t="s">
        <v>113</v>
      </c>
      <c r="F177" s="183"/>
      <c r="G177" s="187">
        <v>300749088</v>
      </c>
      <c r="H177" s="183"/>
      <c r="I177" s="186"/>
      <c r="J177" s="185"/>
      <c r="K177" s="184"/>
      <c r="L177" s="183"/>
      <c r="M177" s="182">
        <v>300749088</v>
      </c>
      <c r="N177" s="181"/>
      <c r="O177" s="180">
        <v>300749088</v>
      </c>
    </row>
    <row r="178" spans="1:15" ht="38.25">
      <c r="A178" s="191"/>
      <c r="B178" s="190"/>
      <c r="C178" s="190"/>
      <c r="D178" s="189"/>
      <c r="E178" s="188" t="s">
        <v>154</v>
      </c>
      <c r="F178" s="183"/>
      <c r="G178" s="187">
        <v>505245004</v>
      </c>
      <c r="H178" s="183"/>
      <c r="I178" s="186"/>
      <c r="J178" s="185"/>
      <c r="K178" s="184"/>
      <c r="L178" s="183"/>
      <c r="M178" s="182">
        <v>505245004</v>
      </c>
      <c r="N178" s="181">
        <v>505245004</v>
      </c>
      <c r="O178" s="180">
        <v>505245004</v>
      </c>
    </row>
    <row r="179" spans="1:15" ht="25.5">
      <c r="A179" s="191"/>
      <c r="B179" s="190"/>
      <c r="C179" s="190"/>
      <c r="D179" s="189"/>
      <c r="E179" s="188" t="s">
        <v>153</v>
      </c>
      <c r="F179" s="183"/>
      <c r="G179" s="187">
        <v>620876397</v>
      </c>
      <c r="H179" s="183"/>
      <c r="I179" s="186"/>
      <c r="J179" s="185"/>
      <c r="K179" s="184"/>
      <c r="L179" s="183"/>
      <c r="M179" s="182">
        <v>620876397</v>
      </c>
      <c r="N179" s="181">
        <v>620876397</v>
      </c>
      <c r="O179" s="180">
        <v>620876397</v>
      </c>
    </row>
    <row r="180" spans="1:15" ht="38.25">
      <c r="A180" s="191"/>
      <c r="B180" s="190"/>
      <c r="C180" s="190"/>
      <c r="D180" s="189"/>
      <c r="E180" s="188" t="s">
        <v>23</v>
      </c>
      <c r="F180" s="183"/>
      <c r="G180" s="187">
        <v>57600000</v>
      </c>
      <c r="H180" s="183"/>
      <c r="I180" s="186"/>
      <c r="J180" s="185"/>
      <c r="K180" s="184"/>
      <c r="L180" s="183"/>
      <c r="M180" s="182">
        <v>57600000</v>
      </c>
      <c r="N180" s="181">
        <v>57600000</v>
      </c>
      <c r="O180" s="180">
        <v>57600000</v>
      </c>
    </row>
    <row r="181" spans="1:15" ht="25.5">
      <c r="A181" s="191"/>
      <c r="B181" s="190"/>
      <c r="C181" s="190"/>
      <c r="D181" s="189"/>
      <c r="E181" s="188" t="s">
        <v>155</v>
      </c>
      <c r="F181" s="183"/>
      <c r="G181" s="187">
        <v>590802</v>
      </c>
      <c r="H181" s="183"/>
      <c r="I181" s="186"/>
      <c r="J181" s="185"/>
      <c r="K181" s="184"/>
      <c r="L181" s="183"/>
      <c r="M181" s="182">
        <v>590802</v>
      </c>
      <c r="N181" s="181">
        <v>590802</v>
      </c>
      <c r="O181" s="180">
        <v>590802</v>
      </c>
    </row>
    <row r="182" spans="1:15" ht="12.75">
      <c r="A182" s="191"/>
      <c r="B182" s="190"/>
      <c r="C182" s="190"/>
      <c r="D182" s="189"/>
      <c r="E182" s="188" t="s">
        <v>158</v>
      </c>
      <c r="F182" s="183"/>
      <c r="G182" s="187">
        <v>1847662112</v>
      </c>
      <c r="H182" s="183"/>
      <c r="I182" s="186"/>
      <c r="J182" s="185"/>
      <c r="K182" s="184"/>
      <c r="L182" s="183"/>
      <c r="M182" s="182">
        <v>1847662112</v>
      </c>
      <c r="N182" s="181">
        <v>1847662112</v>
      </c>
      <c r="O182" s="180">
        <v>1847662112</v>
      </c>
    </row>
    <row r="183" spans="1:15" ht="26.25" thickBot="1">
      <c r="A183" s="179"/>
      <c r="B183" s="178"/>
      <c r="C183" s="178"/>
      <c r="D183" s="177"/>
      <c r="E183" s="176" t="s">
        <v>21</v>
      </c>
      <c r="F183" s="171"/>
      <c r="G183" s="175">
        <v>18000000</v>
      </c>
      <c r="H183" s="171"/>
      <c r="I183" s="174"/>
      <c r="J183" s="173"/>
      <c r="K183" s="172"/>
      <c r="L183" s="171"/>
      <c r="M183" s="170">
        <v>18000000</v>
      </c>
      <c r="N183" s="169">
        <v>18000000</v>
      </c>
      <c r="O183" s="168">
        <v>18000000</v>
      </c>
    </row>
    <row r="184" spans="1:15" ht="13.5" thickTop="1">
      <c r="A184" s="167"/>
      <c r="B184" s="163"/>
      <c r="C184" s="163"/>
      <c r="D184" s="163"/>
      <c r="E184" s="166"/>
      <c r="F184" s="114"/>
      <c r="G184" s="165"/>
      <c r="H184" s="114"/>
      <c r="I184" s="164"/>
      <c r="J184" s="163"/>
      <c r="K184" s="163"/>
      <c r="L184" s="114"/>
      <c r="M184" s="164"/>
      <c r="N184" s="163"/>
      <c r="O184" s="163"/>
    </row>
    <row r="185" spans="1:15" ht="33.75" customHeight="1" thickBot="1">
      <c r="A185" s="162" t="s">
        <v>305</v>
      </c>
      <c r="B185" s="161"/>
      <c r="C185" s="161"/>
      <c r="D185" s="161"/>
      <c r="E185" s="161"/>
      <c r="F185" s="158">
        <v>19277532100</v>
      </c>
      <c r="G185" s="160"/>
      <c r="H185" s="159"/>
      <c r="I185" s="158">
        <f>I9+I110+I115+I171</f>
        <v>15657556432</v>
      </c>
      <c r="J185" s="157"/>
      <c r="K185" s="156"/>
      <c r="L185" s="155">
        <f>M9+M176</f>
        <v>3619975668</v>
      </c>
      <c r="M185" s="154"/>
      <c r="N185" s="154"/>
      <c r="O185" s="153"/>
    </row>
    <row r="186" ht="3" customHeight="1" thickTop="1"/>
  </sheetData>
  <sheetProtection/>
  <mergeCells count="452">
    <mergeCell ref="A84:D85"/>
    <mergeCell ref="D2:K4"/>
    <mergeCell ref="M183:O183"/>
    <mergeCell ref="L185:O185"/>
    <mergeCell ref="A38:D43"/>
    <mergeCell ref="A44:D45"/>
    <mergeCell ref="A46:D48"/>
    <mergeCell ref="A83:D83"/>
    <mergeCell ref="A141:D145"/>
    <mergeCell ref="A146:D146"/>
    <mergeCell ref="M177:O177"/>
    <mergeCell ref="M178:O178"/>
    <mergeCell ref="M179:O179"/>
    <mergeCell ref="M180:O180"/>
    <mergeCell ref="M181:O181"/>
    <mergeCell ref="M182:O182"/>
    <mergeCell ref="A185:E185"/>
    <mergeCell ref="F185:G185"/>
    <mergeCell ref="I185:K185"/>
    <mergeCell ref="I183:K183"/>
    <mergeCell ref="A184:D184"/>
    <mergeCell ref="I184:K184"/>
    <mergeCell ref="M184:O184"/>
    <mergeCell ref="A176:D176"/>
    <mergeCell ref="I176:K176"/>
    <mergeCell ref="M176:O176"/>
    <mergeCell ref="A177:D183"/>
    <mergeCell ref="I177:K177"/>
    <mergeCell ref="I178:K178"/>
    <mergeCell ref="I179:K179"/>
    <mergeCell ref="I180:K180"/>
    <mergeCell ref="I181:K181"/>
    <mergeCell ref="I182:K182"/>
    <mergeCell ref="A175:D175"/>
    <mergeCell ref="I175:K175"/>
    <mergeCell ref="M175:O175"/>
    <mergeCell ref="A172:D172"/>
    <mergeCell ref="I172:K172"/>
    <mergeCell ref="M172:O172"/>
    <mergeCell ref="A173:D174"/>
    <mergeCell ref="I173:K173"/>
    <mergeCell ref="M173:O173"/>
    <mergeCell ref="I174:K174"/>
    <mergeCell ref="M174:O174"/>
    <mergeCell ref="A170:D170"/>
    <mergeCell ref="I170:K170"/>
    <mergeCell ref="M170:O170"/>
    <mergeCell ref="A171:D171"/>
    <mergeCell ref="I171:K171"/>
    <mergeCell ref="M171:O171"/>
    <mergeCell ref="A168:D168"/>
    <mergeCell ref="I168:K168"/>
    <mergeCell ref="M168:O168"/>
    <mergeCell ref="A169:D169"/>
    <mergeCell ref="I169:K169"/>
    <mergeCell ref="M169:O169"/>
    <mergeCell ref="A166:D166"/>
    <mergeCell ref="I166:K166"/>
    <mergeCell ref="M166:O166"/>
    <mergeCell ref="A167:D167"/>
    <mergeCell ref="I167:K167"/>
    <mergeCell ref="M167:O167"/>
    <mergeCell ref="I163:K163"/>
    <mergeCell ref="M163:O163"/>
    <mergeCell ref="A164:D165"/>
    <mergeCell ref="I164:K164"/>
    <mergeCell ref="M164:O164"/>
    <mergeCell ref="I165:K165"/>
    <mergeCell ref="M165:O165"/>
    <mergeCell ref="I159:K159"/>
    <mergeCell ref="M159:O159"/>
    <mergeCell ref="A160:D160"/>
    <mergeCell ref="I160:K160"/>
    <mergeCell ref="M160:O160"/>
    <mergeCell ref="A161:D163"/>
    <mergeCell ref="I161:K161"/>
    <mergeCell ref="M161:O161"/>
    <mergeCell ref="I162:K162"/>
    <mergeCell ref="M162:O162"/>
    <mergeCell ref="A155:D155"/>
    <mergeCell ref="I155:K155"/>
    <mergeCell ref="M155:O155"/>
    <mergeCell ref="A156:D159"/>
    <mergeCell ref="I156:K156"/>
    <mergeCell ref="M156:O156"/>
    <mergeCell ref="I157:K157"/>
    <mergeCell ref="M157:O157"/>
    <mergeCell ref="I158:K158"/>
    <mergeCell ref="M158:O158"/>
    <mergeCell ref="A153:D153"/>
    <mergeCell ref="I153:K153"/>
    <mergeCell ref="M153:O153"/>
    <mergeCell ref="A154:D154"/>
    <mergeCell ref="I154:K154"/>
    <mergeCell ref="M154:O154"/>
    <mergeCell ref="A151:D151"/>
    <mergeCell ref="I151:K151"/>
    <mergeCell ref="M151:O151"/>
    <mergeCell ref="A152:D152"/>
    <mergeCell ref="I152:K152"/>
    <mergeCell ref="M152:O152"/>
    <mergeCell ref="A149:D149"/>
    <mergeCell ref="I149:K149"/>
    <mergeCell ref="M149:O149"/>
    <mergeCell ref="A150:D150"/>
    <mergeCell ref="I150:K150"/>
    <mergeCell ref="M150:O150"/>
    <mergeCell ref="A147:D148"/>
    <mergeCell ref="I147:K147"/>
    <mergeCell ref="M147:O147"/>
    <mergeCell ref="I148:K148"/>
    <mergeCell ref="M148:O148"/>
    <mergeCell ref="I141:K141"/>
    <mergeCell ref="I143:K143"/>
    <mergeCell ref="M143:O143"/>
    <mergeCell ref="I144:K144"/>
    <mergeCell ref="M144:O144"/>
    <mergeCell ref="M145:O145"/>
    <mergeCell ref="I146:K146"/>
    <mergeCell ref="M146:O146"/>
    <mergeCell ref="I145:K145"/>
    <mergeCell ref="A139:D139"/>
    <mergeCell ref="I139:K139"/>
    <mergeCell ref="M139:O139"/>
    <mergeCell ref="A140:D140"/>
    <mergeCell ref="I140:K140"/>
    <mergeCell ref="M140:O140"/>
    <mergeCell ref="M141:O141"/>
    <mergeCell ref="I142:K142"/>
    <mergeCell ref="M142:O142"/>
    <mergeCell ref="A136:D138"/>
    <mergeCell ref="I136:K136"/>
    <mergeCell ref="M136:O136"/>
    <mergeCell ref="I137:K137"/>
    <mergeCell ref="M137:O137"/>
    <mergeCell ref="I138:K138"/>
    <mergeCell ref="M138:O138"/>
    <mergeCell ref="A133:D134"/>
    <mergeCell ref="I133:K133"/>
    <mergeCell ref="M133:O133"/>
    <mergeCell ref="I134:K134"/>
    <mergeCell ref="M134:O134"/>
    <mergeCell ref="A135:D135"/>
    <mergeCell ref="I135:K135"/>
    <mergeCell ref="M135:O135"/>
    <mergeCell ref="A131:D131"/>
    <mergeCell ref="I131:K131"/>
    <mergeCell ref="M131:O131"/>
    <mergeCell ref="A132:D132"/>
    <mergeCell ref="I132:K132"/>
    <mergeCell ref="M132:O132"/>
    <mergeCell ref="A129:D129"/>
    <mergeCell ref="I129:K129"/>
    <mergeCell ref="M129:O129"/>
    <mergeCell ref="A130:D130"/>
    <mergeCell ref="I130:K130"/>
    <mergeCell ref="M130:O130"/>
    <mergeCell ref="A127:D127"/>
    <mergeCell ref="I127:K127"/>
    <mergeCell ref="M127:O127"/>
    <mergeCell ref="A128:D128"/>
    <mergeCell ref="I128:K128"/>
    <mergeCell ref="M128:O128"/>
    <mergeCell ref="A125:D125"/>
    <mergeCell ref="I125:K125"/>
    <mergeCell ref="M125:O125"/>
    <mergeCell ref="A126:D126"/>
    <mergeCell ref="I126:K126"/>
    <mergeCell ref="M126:O126"/>
    <mergeCell ref="A122:D123"/>
    <mergeCell ref="I122:K122"/>
    <mergeCell ref="M122:O122"/>
    <mergeCell ref="I123:K123"/>
    <mergeCell ref="M123:O123"/>
    <mergeCell ref="A124:D124"/>
    <mergeCell ref="I124:K124"/>
    <mergeCell ref="M124:O124"/>
    <mergeCell ref="A119:D119"/>
    <mergeCell ref="I119:K119"/>
    <mergeCell ref="M119:O119"/>
    <mergeCell ref="A120:D121"/>
    <mergeCell ref="I120:K120"/>
    <mergeCell ref="M120:O120"/>
    <mergeCell ref="I121:K121"/>
    <mergeCell ref="M121:O121"/>
    <mergeCell ref="A117:D117"/>
    <mergeCell ref="I117:K117"/>
    <mergeCell ref="M117:O117"/>
    <mergeCell ref="A118:D118"/>
    <mergeCell ref="I118:K118"/>
    <mergeCell ref="M118:O118"/>
    <mergeCell ref="A115:D115"/>
    <mergeCell ref="I115:K115"/>
    <mergeCell ref="M115:O115"/>
    <mergeCell ref="A116:D116"/>
    <mergeCell ref="I116:K116"/>
    <mergeCell ref="M116:O116"/>
    <mergeCell ref="A113:D113"/>
    <mergeCell ref="I113:K113"/>
    <mergeCell ref="M113:O113"/>
    <mergeCell ref="A114:D114"/>
    <mergeCell ref="I114:K114"/>
    <mergeCell ref="M114:O114"/>
    <mergeCell ref="A111:D111"/>
    <mergeCell ref="I111:K111"/>
    <mergeCell ref="M111:O111"/>
    <mergeCell ref="A112:D112"/>
    <mergeCell ref="I112:K112"/>
    <mergeCell ref="M112:O112"/>
    <mergeCell ref="A109:D109"/>
    <mergeCell ref="I109:K109"/>
    <mergeCell ref="M109:O109"/>
    <mergeCell ref="A110:D110"/>
    <mergeCell ref="I110:K110"/>
    <mergeCell ref="M110:O110"/>
    <mergeCell ref="A106:D106"/>
    <mergeCell ref="M106:O106"/>
    <mergeCell ref="A107:D108"/>
    <mergeCell ref="I107:K107"/>
    <mergeCell ref="M107:O107"/>
    <mergeCell ref="I108:K108"/>
    <mergeCell ref="M108:O108"/>
    <mergeCell ref="I106:K106"/>
    <mergeCell ref="A103:D103"/>
    <mergeCell ref="I103:K103"/>
    <mergeCell ref="M103:O103"/>
    <mergeCell ref="A104:D105"/>
    <mergeCell ref="I104:K104"/>
    <mergeCell ref="M104:O104"/>
    <mergeCell ref="I105:K105"/>
    <mergeCell ref="M105:O105"/>
    <mergeCell ref="A100:D100"/>
    <mergeCell ref="I100:K100"/>
    <mergeCell ref="M100:O100"/>
    <mergeCell ref="A101:D102"/>
    <mergeCell ref="I101:K101"/>
    <mergeCell ref="M101:O101"/>
    <mergeCell ref="I102:K102"/>
    <mergeCell ref="M102:O102"/>
    <mergeCell ref="A98:D99"/>
    <mergeCell ref="I98:K98"/>
    <mergeCell ref="M98:O98"/>
    <mergeCell ref="I99:K99"/>
    <mergeCell ref="M99:O99"/>
    <mergeCell ref="A97:O97"/>
    <mergeCell ref="A93:D96"/>
    <mergeCell ref="I93:K93"/>
    <mergeCell ref="M93:O93"/>
    <mergeCell ref="I94:K94"/>
    <mergeCell ref="M94:O94"/>
    <mergeCell ref="I95:K95"/>
    <mergeCell ref="M95:O95"/>
    <mergeCell ref="I96:K96"/>
    <mergeCell ref="M96:O96"/>
    <mergeCell ref="A89:D92"/>
    <mergeCell ref="I89:K89"/>
    <mergeCell ref="M89:O89"/>
    <mergeCell ref="I90:K90"/>
    <mergeCell ref="M90:O90"/>
    <mergeCell ref="I91:K91"/>
    <mergeCell ref="M91:O91"/>
    <mergeCell ref="I92:K92"/>
    <mergeCell ref="M92:O92"/>
    <mergeCell ref="A86:D88"/>
    <mergeCell ref="I86:K86"/>
    <mergeCell ref="M86:O86"/>
    <mergeCell ref="I87:K87"/>
    <mergeCell ref="M87:O87"/>
    <mergeCell ref="I88:K88"/>
    <mergeCell ref="M88:O88"/>
    <mergeCell ref="I83:K83"/>
    <mergeCell ref="M83:O83"/>
    <mergeCell ref="I84:K84"/>
    <mergeCell ref="M84:O84"/>
    <mergeCell ref="I85:K85"/>
    <mergeCell ref="M85:O85"/>
    <mergeCell ref="A79:D80"/>
    <mergeCell ref="I79:K79"/>
    <mergeCell ref="M79:O79"/>
    <mergeCell ref="I80:K80"/>
    <mergeCell ref="M80:O80"/>
    <mergeCell ref="A81:D82"/>
    <mergeCell ref="I81:K81"/>
    <mergeCell ref="M81:O81"/>
    <mergeCell ref="I82:K82"/>
    <mergeCell ref="M82:O82"/>
    <mergeCell ref="A75:D78"/>
    <mergeCell ref="I75:K75"/>
    <mergeCell ref="M75:O75"/>
    <mergeCell ref="I76:K76"/>
    <mergeCell ref="M76:O76"/>
    <mergeCell ref="I77:K77"/>
    <mergeCell ref="M77:O77"/>
    <mergeCell ref="I78:K78"/>
    <mergeCell ref="M78:O78"/>
    <mergeCell ref="A73:D73"/>
    <mergeCell ref="I73:K73"/>
    <mergeCell ref="M73:O73"/>
    <mergeCell ref="A74:D74"/>
    <mergeCell ref="I74:K74"/>
    <mergeCell ref="M74:O74"/>
    <mergeCell ref="A70:D70"/>
    <mergeCell ref="I70:K70"/>
    <mergeCell ref="M70:O70"/>
    <mergeCell ref="A69:O69"/>
    <mergeCell ref="A71:D72"/>
    <mergeCell ref="I71:K71"/>
    <mergeCell ref="M71:O71"/>
    <mergeCell ref="I72:K72"/>
    <mergeCell ref="M72:O72"/>
    <mergeCell ref="A65:D68"/>
    <mergeCell ref="I65:K65"/>
    <mergeCell ref="M65:O65"/>
    <mergeCell ref="I66:K66"/>
    <mergeCell ref="M66:O66"/>
    <mergeCell ref="I67:K67"/>
    <mergeCell ref="M67:O67"/>
    <mergeCell ref="I68:K68"/>
    <mergeCell ref="M68:O68"/>
    <mergeCell ref="A63:D63"/>
    <mergeCell ref="I63:K63"/>
    <mergeCell ref="M63:O63"/>
    <mergeCell ref="A64:D64"/>
    <mergeCell ref="I64:K64"/>
    <mergeCell ref="M64:O64"/>
    <mergeCell ref="A62:D62"/>
    <mergeCell ref="I62:K62"/>
    <mergeCell ref="M62:O62"/>
    <mergeCell ref="A61:O61"/>
    <mergeCell ref="M57:O57"/>
    <mergeCell ref="I58:K58"/>
    <mergeCell ref="M58:O58"/>
    <mergeCell ref="I59:K59"/>
    <mergeCell ref="M59:O59"/>
    <mergeCell ref="I60:K60"/>
    <mergeCell ref="M60:O60"/>
    <mergeCell ref="A53:D60"/>
    <mergeCell ref="I53:K53"/>
    <mergeCell ref="M53:O53"/>
    <mergeCell ref="I54:K54"/>
    <mergeCell ref="M54:O54"/>
    <mergeCell ref="I55:K55"/>
    <mergeCell ref="M55:O55"/>
    <mergeCell ref="I56:K56"/>
    <mergeCell ref="M56:O56"/>
    <mergeCell ref="I57:K57"/>
    <mergeCell ref="A51:D51"/>
    <mergeCell ref="I51:K51"/>
    <mergeCell ref="M51:O51"/>
    <mergeCell ref="A52:D52"/>
    <mergeCell ref="I52:K52"/>
    <mergeCell ref="M52:O52"/>
    <mergeCell ref="M48:O48"/>
    <mergeCell ref="A49:D49"/>
    <mergeCell ref="I49:K49"/>
    <mergeCell ref="M49:O49"/>
    <mergeCell ref="A50:O50"/>
    <mergeCell ref="I44:K44"/>
    <mergeCell ref="M44:O44"/>
    <mergeCell ref="I45:K45"/>
    <mergeCell ref="M45:O45"/>
    <mergeCell ref="I46:K46"/>
    <mergeCell ref="M46:O46"/>
    <mergeCell ref="I47:K47"/>
    <mergeCell ref="M47:O47"/>
    <mergeCell ref="I48:K48"/>
    <mergeCell ref="I41:K41"/>
    <mergeCell ref="M41:O41"/>
    <mergeCell ref="I42:K42"/>
    <mergeCell ref="M42:O42"/>
    <mergeCell ref="I43:K43"/>
    <mergeCell ref="M43:O43"/>
    <mergeCell ref="A37:D37"/>
    <mergeCell ref="I37:K37"/>
    <mergeCell ref="M37:O37"/>
    <mergeCell ref="I38:K38"/>
    <mergeCell ref="M38:O38"/>
    <mergeCell ref="I39:K39"/>
    <mergeCell ref="M39:O39"/>
    <mergeCell ref="I40:K40"/>
    <mergeCell ref="M40:O40"/>
    <mergeCell ref="A33:D36"/>
    <mergeCell ref="I33:K33"/>
    <mergeCell ref="M33:O33"/>
    <mergeCell ref="I34:K34"/>
    <mergeCell ref="M34:O34"/>
    <mergeCell ref="I35:K35"/>
    <mergeCell ref="M35:O35"/>
    <mergeCell ref="I36:K36"/>
    <mergeCell ref="M36:O36"/>
    <mergeCell ref="M25:O25"/>
    <mergeCell ref="I26:K26"/>
    <mergeCell ref="A30:D32"/>
    <mergeCell ref="I30:K30"/>
    <mergeCell ref="M30:O30"/>
    <mergeCell ref="I31:K31"/>
    <mergeCell ref="M31:O31"/>
    <mergeCell ref="I32:K32"/>
    <mergeCell ref="M32:O32"/>
    <mergeCell ref="A29:D29"/>
    <mergeCell ref="I29:K29"/>
    <mergeCell ref="M29:O29"/>
    <mergeCell ref="A28:O28"/>
    <mergeCell ref="A24:D27"/>
    <mergeCell ref="I24:K24"/>
    <mergeCell ref="M24:O24"/>
    <mergeCell ref="I25:K25"/>
    <mergeCell ref="M26:O26"/>
    <mergeCell ref="I27:K27"/>
    <mergeCell ref="A21:D21"/>
    <mergeCell ref="I21:K21"/>
    <mergeCell ref="M21:O21"/>
    <mergeCell ref="M27:O27"/>
    <mergeCell ref="A22:D22"/>
    <mergeCell ref="I22:K22"/>
    <mergeCell ref="M22:O22"/>
    <mergeCell ref="A23:D23"/>
    <mergeCell ref="I23:K23"/>
    <mergeCell ref="M23:O23"/>
    <mergeCell ref="A19:D20"/>
    <mergeCell ref="I19:K19"/>
    <mergeCell ref="M19:O19"/>
    <mergeCell ref="I20:K20"/>
    <mergeCell ref="M20:O20"/>
    <mergeCell ref="A16:D18"/>
    <mergeCell ref="I16:K16"/>
    <mergeCell ref="M16:O16"/>
    <mergeCell ref="I17:K17"/>
    <mergeCell ref="M17:O17"/>
    <mergeCell ref="I18:K18"/>
    <mergeCell ref="M18:O18"/>
    <mergeCell ref="A15:D15"/>
    <mergeCell ref="I15:K15"/>
    <mergeCell ref="M15:O15"/>
    <mergeCell ref="A14:O14"/>
    <mergeCell ref="A11:D13"/>
    <mergeCell ref="I11:K11"/>
    <mergeCell ref="M11:O11"/>
    <mergeCell ref="I12:K12"/>
    <mergeCell ref="M12:O12"/>
    <mergeCell ref="I13:K13"/>
    <mergeCell ref="M13:O13"/>
    <mergeCell ref="A10:D10"/>
    <mergeCell ref="I10:K10"/>
    <mergeCell ref="A9:D9"/>
    <mergeCell ref="A7:D8"/>
    <mergeCell ref="E7:O7"/>
    <mergeCell ref="I8:K8"/>
    <mergeCell ref="M8:O8"/>
    <mergeCell ref="I9:K9"/>
    <mergeCell ref="M9:O9"/>
    <mergeCell ref="M10:O10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portrait" scale="70" r:id="rId2"/>
  <headerFooter alignWithMargins="0">
    <oddFooter>&amp;L&amp;C&amp;R</oddFooter>
  </headerFooter>
  <rowBreaks count="1" manualBreakCount="1">
    <brk id="1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2016-11-14T23:59:45Z</dcterms:created>
  <dcterms:modified xsi:type="dcterms:W3CDTF">2017-02-13T19:26:20Z</dcterms:modified>
  <cp:category/>
  <cp:version/>
  <cp:contentType/>
  <cp:contentStatus/>
</cp:coreProperties>
</file>